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390" windowWidth="15195" windowHeight="11640" activeTab="10"/>
  </bookViews>
  <sheets>
    <sheet name="FAST" sheetId="1" r:id="rId1"/>
    <sheet name="FEKT" sheetId="9" r:id="rId2"/>
    <sheet name="FA" sheetId="8" r:id="rId3"/>
    <sheet name="FCH" sheetId="7" r:id="rId4"/>
    <sheet name="FP" sheetId="6" r:id="rId5"/>
    <sheet name="USI" sheetId="5" r:id="rId6"/>
    <sheet name="FSI" sheetId="2" r:id="rId7"/>
    <sheet name="FIT" sheetId="3" r:id="rId8"/>
    <sheet name="mezifakultní" sheetId="21" r:id="rId9"/>
    <sheet name="celkem" sheetId="10" r:id="rId10"/>
    <sheet name="čerpání celkem" sheetId="22" r:id="rId11"/>
  </sheets>
  <definedNames>
    <definedName name="_xlnm._FilterDatabase" localSheetId="0" hidden="1">FAST!$A$2:$S$96</definedName>
    <definedName name="_xlnm._FilterDatabase" localSheetId="1" hidden="1">FEKT!$A$2:$S$19</definedName>
    <definedName name="_xlnm._FilterDatabase" localSheetId="6" hidden="1">FSI!$A$2:$M$64</definedName>
    <definedName name="_xlnm.Print_Titles" localSheetId="0">FAST!$1:$2</definedName>
    <definedName name="_xlnm.Print_Titles" localSheetId="6">FSI!$1:$2</definedName>
  </definedNames>
  <calcPr calcId="125725"/>
</workbook>
</file>

<file path=xl/calcChain.xml><?xml version="1.0" encoding="utf-8"?>
<calcChain xmlns="http://schemas.openxmlformats.org/spreadsheetml/2006/main">
  <c r="I5" i="6"/>
  <c r="E5"/>
  <c r="E9" s="1"/>
  <c r="E11" s="1"/>
  <c r="H4"/>
  <c r="J4" s="1"/>
  <c r="H3"/>
  <c r="H5" s="1"/>
  <c r="C49" i="22"/>
  <c r="C52" s="1"/>
  <c r="C31"/>
  <c r="B31"/>
  <c r="D31" s="1"/>
  <c r="D33" s="1"/>
  <c r="D30"/>
  <c r="D29"/>
  <c r="D28"/>
  <c r="D27"/>
  <c r="D26"/>
  <c r="D25"/>
  <c r="D24"/>
  <c r="D23"/>
  <c r="C13"/>
  <c r="B13"/>
  <c r="D13" s="1"/>
  <c r="D15" s="1"/>
  <c r="D12"/>
  <c r="D11"/>
  <c r="D10"/>
  <c r="D9"/>
  <c r="D8"/>
  <c r="D7"/>
  <c r="D6"/>
  <c r="D5"/>
  <c r="D4"/>
  <c r="I6" i="3"/>
  <c r="E6"/>
  <c r="E10" s="1"/>
  <c r="E12" s="1"/>
  <c r="H5"/>
  <c r="J5" s="1"/>
  <c r="H4"/>
  <c r="J4" s="1"/>
  <c r="H3"/>
  <c r="H6" s="1"/>
  <c r="E42" i="9"/>
  <c r="E41"/>
  <c r="E31"/>
  <c r="E36" s="1"/>
  <c r="I19"/>
  <c r="E19"/>
  <c r="E39" s="1"/>
  <c r="E44" s="1"/>
  <c r="H18"/>
  <c r="J18" s="1"/>
  <c r="H17"/>
  <c r="J17" s="1"/>
  <c r="H16"/>
  <c r="J16" s="1"/>
  <c r="H15"/>
  <c r="J15" s="1"/>
  <c r="H14"/>
  <c r="J14" s="1"/>
  <c r="H13"/>
  <c r="J13" s="1"/>
  <c r="H12"/>
  <c r="J12" s="1"/>
  <c r="H11"/>
  <c r="J11" s="1"/>
  <c r="H10"/>
  <c r="J10" s="1"/>
  <c r="H9"/>
  <c r="J9" s="1"/>
  <c r="H8"/>
  <c r="J8" s="1"/>
  <c r="H7"/>
  <c r="J7" s="1"/>
  <c r="H6"/>
  <c r="J6" s="1"/>
  <c r="H5"/>
  <c r="J5" s="1"/>
  <c r="H4"/>
  <c r="J4" s="1"/>
  <c r="H3"/>
  <c r="H19" s="1"/>
  <c r="J3" i="6" l="1"/>
  <c r="J3" i="3"/>
  <c r="J3" i="9"/>
  <c r="E24"/>
  <c r="E26" s="1"/>
  <c r="E121" i="1" l="1"/>
  <c r="E120"/>
  <c r="E110"/>
  <c r="E115" s="1"/>
  <c r="H109"/>
  <c r="J109" s="1"/>
  <c r="E99"/>
  <c r="E118" s="1"/>
  <c r="E123" s="1"/>
  <c r="E125" s="1"/>
  <c r="I96"/>
  <c r="J95"/>
  <c r="H95"/>
  <c r="J94"/>
  <c r="H94"/>
  <c r="J93"/>
  <c r="H93"/>
  <c r="J92"/>
  <c r="H92"/>
  <c r="J91"/>
  <c r="H91"/>
  <c r="J90"/>
  <c r="H90"/>
  <c r="J89"/>
  <c r="H89"/>
  <c r="J88"/>
  <c r="H88"/>
  <c r="J87"/>
  <c r="H87"/>
  <c r="J86"/>
  <c r="H86"/>
  <c r="J85"/>
  <c r="H85"/>
  <c r="J84"/>
  <c r="H84"/>
  <c r="J83"/>
  <c r="H83"/>
  <c r="J82"/>
  <c r="H82"/>
  <c r="J81"/>
  <c r="H81"/>
  <c r="J80"/>
  <c r="H80"/>
  <c r="J79"/>
  <c r="H79"/>
  <c r="J78"/>
  <c r="H78"/>
  <c r="J77"/>
  <c r="H77"/>
  <c r="J76"/>
  <c r="H76"/>
  <c r="J75"/>
  <c r="H75"/>
  <c r="J74"/>
  <c r="H74"/>
  <c r="J73"/>
  <c r="H73"/>
  <c r="J72"/>
  <c r="H72"/>
  <c r="J71"/>
  <c r="H71"/>
  <c r="J70"/>
  <c r="H70"/>
  <c r="J69"/>
  <c r="H69"/>
  <c r="J68"/>
  <c r="H68"/>
  <c r="J67"/>
  <c r="H67"/>
  <c r="J66"/>
  <c r="H66"/>
  <c r="J65"/>
  <c r="H65"/>
  <c r="J64"/>
  <c r="H64"/>
  <c r="J63"/>
  <c r="H63"/>
  <c r="J62"/>
  <c r="H62"/>
  <c r="J61"/>
  <c r="H61"/>
  <c r="J60"/>
  <c r="H60"/>
  <c r="J59"/>
  <c r="H59"/>
  <c r="J58"/>
  <c r="H58"/>
  <c r="J57"/>
  <c r="H57"/>
  <c r="J56"/>
  <c r="H56"/>
  <c r="J55"/>
  <c r="H55"/>
  <c r="J54"/>
  <c r="H54"/>
  <c r="J53"/>
  <c r="H53"/>
  <c r="J52"/>
  <c r="H52"/>
  <c r="J51"/>
  <c r="H51"/>
  <c r="J50"/>
  <c r="H50"/>
  <c r="J49"/>
  <c r="H49"/>
  <c r="J48"/>
  <c r="H48"/>
  <c r="J47"/>
  <c r="H47"/>
  <c r="J46"/>
  <c r="H46"/>
  <c r="J45"/>
  <c r="H45"/>
  <c r="J44"/>
  <c r="H44"/>
  <c r="J43"/>
  <c r="H43"/>
  <c r="J42"/>
  <c r="H42"/>
  <c r="J41"/>
  <c r="H41"/>
  <c r="J40"/>
  <c r="H40"/>
  <c r="J39"/>
  <c r="H39"/>
  <c r="J38"/>
  <c r="H38"/>
  <c r="J37"/>
  <c r="H37"/>
  <c r="J36"/>
  <c r="H36"/>
  <c r="J35"/>
  <c r="H35"/>
  <c r="J34"/>
  <c r="H34"/>
  <c r="J33"/>
  <c r="H33"/>
  <c r="J32"/>
  <c r="H32"/>
  <c r="J31"/>
  <c r="H31"/>
  <c r="J30"/>
  <c r="H30"/>
  <c r="J29"/>
  <c r="H29"/>
  <c r="J28"/>
  <c r="H28"/>
  <c r="J27"/>
  <c r="H27"/>
  <c r="J26"/>
  <c r="H26"/>
  <c r="J25"/>
  <c r="H25"/>
  <c r="J24"/>
  <c r="H24"/>
  <c r="J23"/>
  <c r="H23"/>
  <c r="J22"/>
  <c r="H22"/>
  <c r="J21"/>
  <c r="H21"/>
  <c r="J20"/>
  <c r="H20"/>
  <c r="J19"/>
  <c r="H19"/>
  <c r="J18"/>
  <c r="H18"/>
  <c r="J17"/>
  <c r="H17"/>
  <c r="J16"/>
  <c r="H16"/>
  <c r="J15"/>
  <c r="H15"/>
  <c r="J14"/>
  <c r="H14"/>
  <c r="J13"/>
  <c r="H13"/>
  <c r="J12"/>
  <c r="H12"/>
  <c r="J11"/>
  <c r="H11"/>
  <c r="J10"/>
  <c r="H10"/>
  <c r="J9"/>
  <c r="H9"/>
  <c r="J8"/>
  <c r="H8"/>
  <c r="J7"/>
  <c r="H7"/>
  <c r="J6"/>
  <c r="H6"/>
  <c r="J5"/>
  <c r="H5"/>
  <c r="J4"/>
  <c r="H4"/>
  <c r="J3"/>
  <c r="H3"/>
  <c r="H96" s="1"/>
  <c r="E85" i="2"/>
  <c r="E84"/>
  <c r="E74"/>
  <c r="E79" s="1"/>
  <c r="L62"/>
  <c r="I62"/>
  <c r="E62"/>
  <c r="E82" s="1"/>
  <c r="E87" s="1"/>
  <c r="H61"/>
  <c r="J61" s="1"/>
  <c r="H60"/>
  <c r="J60" s="1"/>
  <c r="H59"/>
  <c r="J59" s="1"/>
  <c r="H58"/>
  <c r="J58" s="1"/>
  <c r="H57"/>
  <c r="J57" s="1"/>
  <c r="H56"/>
  <c r="J56" s="1"/>
  <c r="H55"/>
  <c r="J55" s="1"/>
  <c r="H54"/>
  <c r="J54" s="1"/>
  <c r="H53"/>
  <c r="J53" s="1"/>
  <c r="H52"/>
  <c r="J52" s="1"/>
  <c r="H51"/>
  <c r="J51" s="1"/>
  <c r="H50"/>
  <c r="J50" s="1"/>
  <c r="H49"/>
  <c r="J49" s="1"/>
  <c r="H48"/>
  <c r="J48" s="1"/>
  <c r="H47"/>
  <c r="J47" s="1"/>
  <c r="H46"/>
  <c r="J46" s="1"/>
  <c r="H45"/>
  <c r="J45" s="1"/>
  <c r="H44"/>
  <c r="J44" s="1"/>
  <c r="H43"/>
  <c r="J43" s="1"/>
  <c r="H42"/>
  <c r="J42" s="1"/>
  <c r="H41"/>
  <c r="J41" s="1"/>
  <c r="H40"/>
  <c r="J40" s="1"/>
  <c r="H39"/>
  <c r="J39" s="1"/>
  <c r="H38"/>
  <c r="J38" s="1"/>
  <c r="H37"/>
  <c r="J37" s="1"/>
  <c r="H36"/>
  <c r="J36" s="1"/>
  <c r="H35"/>
  <c r="J35" s="1"/>
  <c r="H34"/>
  <c r="J34" s="1"/>
  <c r="H33"/>
  <c r="J33" s="1"/>
  <c r="H32"/>
  <c r="J32" s="1"/>
  <c r="H31"/>
  <c r="J31" s="1"/>
  <c r="H30"/>
  <c r="J30" s="1"/>
  <c r="H29"/>
  <c r="J29" s="1"/>
  <c r="H28"/>
  <c r="J28" s="1"/>
  <c r="H27"/>
  <c r="J27" s="1"/>
  <c r="H26"/>
  <c r="J26" s="1"/>
  <c r="H25"/>
  <c r="J25" s="1"/>
  <c r="H24"/>
  <c r="J24" s="1"/>
  <c r="H23"/>
  <c r="J23" s="1"/>
  <c r="H22"/>
  <c r="J22" s="1"/>
  <c r="H21"/>
  <c r="J21" s="1"/>
  <c r="H20"/>
  <c r="J20" s="1"/>
  <c r="H19"/>
  <c r="J19" s="1"/>
  <c r="H18"/>
  <c r="J18" s="1"/>
  <c r="H17"/>
  <c r="J17" s="1"/>
  <c r="H16"/>
  <c r="J16" s="1"/>
  <c r="H15"/>
  <c r="J15" s="1"/>
  <c r="H14"/>
  <c r="J14" s="1"/>
  <c r="H13"/>
  <c r="J13" s="1"/>
  <c r="H12"/>
  <c r="J12" s="1"/>
  <c r="H11"/>
  <c r="J11" s="1"/>
  <c r="H10"/>
  <c r="J10" s="1"/>
  <c r="H9"/>
  <c r="J9" s="1"/>
  <c r="H8"/>
  <c r="J8" s="1"/>
  <c r="H7"/>
  <c r="J7" s="1"/>
  <c r="H6"/>
  <c r="J6" s="1"/>
  <c r="H5"/>
  <c r="J5" s="1"/>
  <c r="H4"/>
  <c r="J4" s="1"/>
  <c r="H3"/>
  <c r="E16" i="10"/>
  <c r="D16"/>
  <c r="C16"/>
  <c r="B16"/>
  <c r="H4" i="21"/>
  <c r="J4" s="1"/>
  <c r="E5" i="5"/>
  <c r="E26" s="1"/>
  <c r="E31" s="1"/>
  <c r="E33" s="1"/>
  <c r="H17"/>
  <c r="E28"/>
  <c r="E29"/>
  <c r="H3" i="21"/>
  <c r="J3" s="1"/>
  <c r="E18" i="5"/>
  <c r="J17"/>
  <c r="H4"/>
  <c r="H3"/>
  <c r="H4" i="7"/>
  <c r="H5"/>
  <c r="H6"/>
  <c r="H7"/>
  <c r="H3"/>
  <c r="H3" i="8"/>
  <c r="E23" i="5"/>
  <c r="E31" i="7"/>
  <c r="E30"/>
  <c r="E20"/>
  <c r="I10" i="21"/>
  <c r="H10"/>
  <c r="E10"/>
  <c r="E14"/>
  <c r="J4" i="5"/>
  <c r="J3"/>
  <c r="I5"/>
  <c r="H5"/>
  <c r="E9"/>
  <c r="E11"/>
  <c r="J7" i="7"/>
  <c r="J6"/>
  <c r="J5"/>
  <c r="J4"/>
  <c r="J3"/>
  <c r="I8"/>
  <c r="H8"/>
  <c r="E8"/>
  <c r="E28"/>
  <c r="I4" i="8"/>
  <c r="H4"/>
  <c r="E4"/>
  <c r="E8" s="1"/>
  <c r="E10" s="1"/>
  <c r="J3"/>
  <c r="E25" i="7"/>
  <c r="E13"/>
  <c r="E15" s="1"/>
  <c r="H62" i="2" l="1"/>
  <c r="E104" i="1"/>
  <c r="E106" s="1"/>
  <c r="E33" i="7"/>
  <c r="J3" i="2"/>
  <c r="E66"/>
  <c r="E68" s="1"/>
</calcChain>
</file>

<file path=xl/sharedStrings.xml><?xml version="1.0" encoding="utf-8"?>
<sst xmlns="http://schemas.openxmlformats.org/spreadsheetml/2006/main" count="1036" uniqueCount="425">
  <si>
    <t>druh</t>
  </si>
  <si>
    <t>fakulta</t>
  </si>
  <si>
    <t>navrhovatel</t>
  </si>
  <si>
    <t>název</t>
  </si>
  <si>
    <t>FAST</t>
  </si>
  <si>
    <t>Zach Jiří, Ing., Ph.D.</t>
  </si>
  <si>
    <t>Machotka Radovan, Ing., Ph.D.</t>
  </si>
  <si>
    <t>Vala Jiří, prof. Ing., CSc.</t>
  </si>
  <si>
    <t>Křížová Klára, Ing.</t>
  </si>
  <si>
    <t>Julínek Tomáš, Ing., Ph.D.</t>
  </si>
  <si>
    <t>Korytárová Jana, doc. Ing., Ph.D.</t>
  </si>
  <si>
    <t>Cuesta Cordoba Gustavo Andres, Ing.</t>
  </si>
  <si>
    <t>FSI</t>
  </si>
  <si>
    <t>Novotný Pavel, doc. Ing., Ph.D.</t>
  </si>
  <si>
    <t>Šlapal Josef, prof. RNDr., CSc.</t>
  </si>
  <si>
    <t>Jícha Miroslav, prof. Ing., CSc.</t>
  </si>
  <si>
    <t>Bradáč František, Ing., Ph.D.</t>
  </si>
  <si>
    <t>Křupka Ivan, prof. Ing., Ph.D.</t>
  </si>
  <si>
    <t>Houška Pavel, Ing., Ph.D.</t>
  </si>
  <si>
    <t>Mazůrek Ivan, doc. Ing., CSc.</t>
  </si>
  <si>
    <t>Kotrbáček Petr, Ing., Ph.D.</t>
  </si>
  <si>
    <t>Skála Zdeněk, doc. Ing., CSc.</t>
  </si>
  <si>
    <t>Kaiser Jozef, doc. Ing., Ph.D.</t>
  </si>
  <si>
    <t>Píška Miroslav, prof. Ing., CSc.</t>
  </si>
  <si>
    <t>Šikola Tomáš, prof. RNDr., CSc.</t>
  </si>
  <si>
    <t>Matoušek Radomil, Ing., Ph.D.</t>
  </si>
  <si>
    <t>Polzer Stanislav, Ing.</t>
  </si>
  <si>
    <t>FEKT</t>
  </si>
  <si>
    <t>Toman Petr, doc. Ing., Ph.D.</t>
  </si>
  <si>
    <t>Hájek Vítězslav, prof. Ing., CSc.</t>
  </si>
  <si>
    <t>Klusáček Stanislav, Ing.</t>
  </si>
  <si>
    <t>Steinbauer Miloslav, doc. Ing., Ph.D.</t>
  </si>
  <si>
    <t>Podpora výzkumné a vědecké činnosti UTEE</t>
  </si>
  <si>
    <t>Bača Petr, doc. Ing., Ph.D.</t>
  </si>
  <si>
    <t>Kolář Radim, doc. Ing., Ph.D.</t>
  </si>
  <si>
    <t>Vrba Kamil, prof. Ing., CSc.</t>
  </si>
  <si>
    <t>Patočka Miroslav, doc. Dr. Ing.</t>
  </si>
  <si>
    <t>Szendiuch Ivan, doc. Ing., CSc.</t>
  </si>
  <si>
    <t>Šmarda Zdeněk, doc. RNDr., CSc.</t>
  </si>
  <si>
    <t>FCH</t>
  </si>
  <si>
    <t>Omelková Jiřina, doc. Ing., CSc.</t>
  </si>
  <si>
    <t>Krčma František, doc. RNDr., Ph.D.</t>
  </si>
  <si>
    <t>Havlica Jaromír, prof. Ing., DrSc.</t>
  </si>
  <si>
    <t xml:space="preserve">Chemie, technologie a vlastnosti materiálů </t>
  </si>
  <si>
    <t>Vávrová Milada, prof. RNDr., CSc.</t>
  </si>
  <si>
    <t>Jančář Josef, prof. RNDr., CSc.</t>
  </si>
  <si>
    <t>FP</t>
  </si>
  <si>
    <t>FA</t>
  </si>
  <si>
    <t>ÚSI</t>
  </si>
  <si>
    <t>FIT</t>
  </si>
  <si>
    <t>Zemčík Pavel, doc. Dr. Ing.</t>
  </si>
  <si>
    <t>Studentská vědecká konference VUT FAST</t>
  </si>
  <si>
    <t>Celkem</t>
  </si>
  <si>
    <t>celkem</t>
  </si>
  <si>
    <t>Celkem projekty</t>
  </si>
  <si>
    <t>Provoz IGA</t>
  </si>
  <si>
    <t>Celkem na fakultu</t>
  </si>
  <si>
    <t>z toho počet studentů</t>
  </si>
  <si>
    <t xml:space="preserve">počet členů řešitelského týmu, kteří čerpali mzdové prostředky včetně stipendií </t>
  </si>
  <si>
    <t>z toho osobní náklady studentů</t>
  </si>
  <si>
    <t>způsobilé osobní náklady projektu</t>
  </si>
  <si>
    <t>S</t>
  </si>
  <si>
    <t>Dvořák Karel, Ing., Ph.D.</t>
  </si>
  <si>
    <t>Taranza Luboš, Ing.</t>
  </si>
  <si>
    <t>Keprdová Šárka, Ing.</t>
  </si>
  <si>
    <t>Šimonová Hana, Ing.</t>
  </si>
  <si>
    <t>Bohuš Štěpán, Ing.</t>
  </si>
  <si>
    <t>Henková Svatava, Ing., CSc.</t>
  </si>
  <si>
    <t>Benešová Anna, Ing.</t>
  </si>
  <si>
    <t>Kameníčková Ivana, Ing., Ph.D.</t>
  </si>
  <si>
    <t>Vořechovský Miroslav, doc. Ing., Ph.D.</t>
  </si>
  <si>
    <t>Pospíchal Ondřej, Ing.</t>
  </si>
  <si>
    <t>Zachoval Zbyněk, Ing., Ph.D.</t>
  </si>
  <si>
    <t>Bečkovský David, Ing., Ph.D.</t>
  </si>
  <si>
    <t>Kalábová Tereza, Ing.</t>
  </si>
  <si>
    <t>Říha Tomáš, Ing.</t>
  </si>
  <si>
    <t>Mistrová Ivana, Ing.</t>
  </si>
  <si>
    <t>Křížová Dana, Ing.</t>
  </si>
  <si>
    <t>J</t>
  </si>
  <si>
    <t>Optimalizace návrhu novodobých dřevěných konstrukcí z hlediska stavební fyziky</t>
  </si>
  <si>
    <t>Vlastnosti řešení funkcionálních diferenciálních a diferenčních rovnic</t>
  </si>
  <si>
    <t>Výzkum excelentních technologií pro 3D pouzdření a propojování elektronických čipů a obvodů</t>
  </si>
  <si>
    <t>Podpora výzkumu moderních metod a prostředků v automatizaci</t>
  </si>
  <si>
    <t>Materiály a technologie pro elektrotechniku</t>
  </si>
  <si>
    <t>Snížení energetické náročnosti malých elektrických strojů</t>
  </si>
  <si>
    <t xml:space="preserve">Vývoj metod pro analýzu biologických systémů, signálů a dat_x000D_
</t>
  </si>
  <si>
    <t>Diagnostika defektů v materiálech pro elektroniku</t>
  </si>
  <si>
    <t>Liedermann Karel, doc. Ing., CSc.</t>
  </si>
  <si>
    <t>Zpracování signálů v mobilních a bezdrátových komunikačních systémech (MOBYS)</t>
  </si>
  <si>
    <t>Frýza Tomáš, doc. Ing., Ph.D.</t>
  </si>
  <si>
    <t>Inovativní přístupy k návrhu systémů komunikačního řetězce</t>
  </si>
  <si>
    <t>Petržela Jiří, doc. Ing., Ph.D.</t>
  </si>
  <si>
    <t>Využití nových technologií ve výkonové elektronice</t>
  </si>
  <si>
    <t>Výzkum elektronických komunikačních systémů</t>
  </si>
  <si>
    <t>Perspektivní využití nových senzorických technologií a obvodů pro zpracování senzorických signálů</t>
  </si>
  <si>
    <t>Háze Jiří, doc. Ing., Ph.D.</t>
  </si>
  <si>
    <t>Výzkum sofistikovaných metod číslicového zpracování obrazu a zvuku</t>
  </si>
  <si>
    <t>Smékal Zdeněk, prof. Ing., CSc.</t>
  </si>
  <si>
    <t>Mikrovlnné technologie pro perspektivní kmitočtová pásma a jejich aplikace</t>
  </si>
  <si>
    <t>Láčík Jaroslav, Ing., Ph.D.</t>
  </si>
  <si>
    <t>Výzkum bezpečnosti, spolehlivosti a efektivnosti elektroenergetických systémů</t>
  </si>
  <si>
    <t>Zinecker Marek, doc. Ing., Ph.D.</t>
  </si>
  <si>
    <t>Putnová Anna, doc. RNDr., Ph.D., MBA</t>
  </si>
  <si>
    <t>Enviromentální a bezpečnostní aspekty vývoje, výroby a provozu strojů</t>
  </si>
  <si>
    <t>Ertl Jakub, Ing.</t>
  </si>
  <si>
    <t>Vývoj metod vhodných ke snižování vibrací pohonných jednotek</t>
  </si>
  <si>
    <t>Vliv povrchových nerovností na utváření mazacího filmu</t>
  </si>
  <si>
    <t>Problémy pevnosti a dynamiky moderních materiálů a konstrukcí</t>
  </si>
  <si>
    <t>Houfek Lubomír, Ing., Ph.D.</t>
  </si>
  <si>
    <t>Nové trendy v diagnostice mechanických převodovek</t>
  </si>
  <si>
    <t>Syntéza, konsolidace a vlastnosti nanočásticových a nanostrukturních keramických materiálů</t>
  </si>
  <si>
    <t>Trunec Martin, prof. Ing., Dr.</t>
  </si>
  <si>
    <t>Návrh, testování a implementace řídicích algoritmů s využitím neline-árních modelů mechatronických soustav</t>
  </si>
  <si>
    <t>Grepl Robert, doc. Ing., Ph.D.</t>
  </si>
  <si>
    <t>Mechanické vlastnosti a mikrostrukturní stabilita Mg-slitin</t>
  </si>
  <si>
    <t>Pantělejev Libor, doc. Ing., Ph.D.</t>
  </si>
  <si>
    <t>Modelování deformace a porušení pevných látek z nanoskopické úrovně</t>
  </si>
  <si>
    <t>Šandera Pavel, prof. RNDr., CSc.</t>
  </si>
  <si>
    <t>Intenzifikace přenosu tepla</t>
  </si>
  <si>
    <t>Aplikace pokročilých optických metod</t>
  </si>
  <si>
    <t>Strecker Zbyněk, Ing.</t>
  </si>
  <si>
    <t>Zouhar Michal, Ing.</t>
  </si>
  <si>
    <t>Modelování a řízení soustav s redundantní aktuací</t>
  </si>
  <si>
    <t>Omasta Milan, Ing.</t>
  </si>
  <si>
    <t>Mrňa Libor, RNDr., Ph.D.</t>
  </si>
  <si>
    <t>Studium rozhraní a povrchů kovových materiálů</t>
  </si>
  <si>
    <t>Jan Vít, doc. Ing., Ph.D.</t>
  </si>
  <si>
    <t>Škaroupka David, Ing.</t>
  </si>
  <si>
    <t>Efektivní navrhování procesů a zařízení s využitím všestranné počítačové podpory</t>
  </si>
  <si>
    <t>Hájek Jiří, doc. Ing., Ph.D.</t>
  </si>
  <si>
    <t>Vývoj zobrazovacích metod pro prezentace designérských objektů ve virtuálním prostředí.</t>
  </si>
  <si>
    <t>Křenek Ladislav, doc. akad. soch., Ph.D.</t>
  </si>
  <si>
    <t>Horák Marek, Ing.</t>
  </si>
  <si>
    <t>APLIKACE METOD UMĚLÉ INTELIGENCE</t>
  </si>
  <si>
    <t>Coufal Tomáš, Ing.</t>
  </si>
  <si>
    <t>Chobola Zdeněk, prof. RNDr., CSc.</t>
  </si>
  <si>
    <t>Ručka Jan, Ing., Ph.D.</t>
  </si>
  <si>
    <t>Malá Jitka, doc. Ing., Ph.D.</t>
  </si>
  <si>
    <t>Rovnaníková Pavla, prof. RNDr., CSc.</t>
  </si>
  <si>
    <t>Kučera Tomáš, Ing., Ph.D.</t>
  </si>
  <si>
    <t>Karmazínová Marcela, doc. Ing., CSc.</t>
  </si>
  <si>
    <t>Formánek Marian, Ing., Ph.D.</t>
  </si>
  <si>
    <t>Boštík Jiří, Ing., Ph.D.</t>
  </si>
  <si>
    <t>Dráb Aleš, doc. Ing., Ph.D.</t>
  </si>
  <si>
    <t>Kratochvíl Radim, Ing., Ph.D.</t>
  </si>
  <si>
    <t>Stanovení krátkodobých a dlouhodobých deformačních charakteristik zdiva in situ</t>
  </si>
  <si>
    <t>Monitorování a analýza stavu koroze výztužné oceli v železobetonových konstrukcích akustickými metodami</t>
  </si>
  <si>
    <t>Posuzování zranitelnosti veřejných vodovodů</t>
  </si>
  <si>
    <t>Fosfor v sedimentech malých vodních toků v kontextu vodohospodářských revitalizací</t>
  </si>
  <si>
    <t>Vývoj a aplikace automatizovaných měřících systémů v geodézii</t>
  </si>
  <si>
    <t>Jemně mletý cihelný střep jako aktivní součást stavebních pojiv</t>
  </si>
  <si>
    <t>Progresívní metody úpravy vody a jejich účinnost</t>
  </si>
  <si>
    <t>Moderní spolehlivé a efektivní kompozitní konstrukční prvky z pokročilých materiálů na bázi oceli, dřeva, betonu, vláknových kompozitů a jejich kombinací.</t>
  </si>
  <si>
    <t>Termodynamické a hydraulické vlastnosti teplonosných látek při nízkých teplotách.</t>
  </si>
  <si>
    <t>Aplikace výpočtových postupů v analýze geotechnických konstrukcí</t>
  </si>
  <si>
    <t xml:space="preserve">Hodnocení rizik ochranných prvků z pohledu vlivu podzemních vod se zaměřením na filtrační stabilitu. </t>
  </si>
  <si>
    <t>Ekonomické aspekty přípravy, realizace a provádění stavebních projektů</t>
  </si>
  <si>
    <t>Hodnocení nejistot v rizikové analýze záplavových území</t>
  </si>
  <si>
    <t>Vývoj zařízení a metod pro absolutní kalibraci antén GNSS</t>
  </si>
  <si>
    <t>Optimalizace návrhu stokových sítí a ČOV pro obce do 2 tisíc obyvatel</t>
  </si>
  <si>
    <t>podíl osobních nákladů na studenty</t>
  </si>
  <si>
    <t>datum ukončení projektu</t>
  </si>
  <si>
    <t>způsobilé náklady celkem na projekt</t>
  </si>
  <si>
    <t>Studentská vědecká konference EEICT</t>
  </si>
  <si>
    <t>Studentská vědecká konference</t>
  </si>
  <si>
    <t>Moderní metody aplikované matematiky pro řešení problémů technických věd</t>
  </si>
  <si>
    <t xml:space="preserve">Komplexní modelování interakce člověka a prostředí v kabinách dopravních prostředků a obytných prostorách a návrhové nástroje (tzv. Human Centered Design) </t>
  </si>
  <si>
    <t>Vybrané komponenty trigeneračních procesů</t>
  </si>
  <si>
    <t>Výzkum pokročilých metod CNC obrábění pro perspektivní aplikace</t>
  </si>
  <si>
    <t>Pokročilé bezpečné, spolehlivé a adaptivní IT</t>
  </si>
  <si>
    <t>Pokročilé rozpoznávání a prezentace multimediálních dat</t>
  </si>
  <si>
    <t>v rozpočtu přiděleno</t>
  </si>
  <si>
    <t>rozdíl - nedočerpáno</t>
  </si>
  <si>
    <t>Mezifakultní projekty</t>
  </si>
  <si>
    <t>Celkem mezifakultní projekty</t>
  </si>
  <si>
    <t>Celkem projekty včetně mezifakultních</t>
  </si>
  <si>
    <t>Terzijski Ivailo, prof. Ing., CSc.</t>
  </si>
  <si>
    <t>Raclavský Jaroslav, doc. Ing., Ph.D.</t>
  </si>
  <si>
    <t>Batelka Michal, Ing.</t>
  </si>
  <si>
    <t>Sobek Jakub, Ing.</t>
  </si>
  <si>
    <t>Doležal Petr, doc. Dr. Ing.</t>
  </si>
  <si>
    <t>Lehký David, Ing., Ph.D.</t>
  </si>
  <si>
    <t>Dufka Amos, Ing., Ph.D.</t>
  </si>
  <si>
    <t>Ridoško Tomáš, Ing.</t>
  </si>
  <si>
    <t>Horák Petr, Ing., Ph.D.</t>
  </si>
  <si>
    <t>Kroulík Jan, Ing.</t>
  </si>
  <si>
    <t>Starý Miloš, prof. Ing., CSc.</t>
  </si>
  <si>
    <t>Pěnčík Jan, Ing., Ph.D.</t>
  </si>
  <si>
    <t>Apeltauer Jiří, Ing.</t>
  </si>
  <si>
    <t>Veselý Václav, Ing., Ph.D.</t>
  </si>
  <si>
    <t>Štěrba Martin, Ing.</t>
  </si>
  <si>
    <t>Kratochvíl Miroslav, Ing.</t>
  </si>
  <si>
    <t>Šamárková Kristýna, Ing.</t>
  </si>
  <si>
    <t>Všetečka Martin, Ing.</t>
  </si>
  <si>
    <t>Hobst Leonard, prof. Ing., CSc.</t>
  </si>
  <si>
    <t>Volařík Tomáš, Ing.</t>
  </si>
  <si>
    <t>Ježík Pavel, Ing.</t>
  </si>
  <si>
    <t>Sadílek Václav, Ing.</t>
  </si>
  <si>
    <t>Rýznarová Lenka, Ing.</t>
  </si>
  <si>
    <t>Opatřilová Irena, Ing.</t>
  </si>
  <si>
    <t>Pospíšil Lubomil, doc. RNDr., CSc.</t>
  </si>
  <si>
    <t>Kolářová Zuzana, Ing.</t>
  </si>
  <si>
    <t>Růžička Stanislav, Ing.</t>
  </si>
  <si>
    <t>Pešek Ondřej, Ing.</t>
  </si>
  <si>
    <t>Frantík Petr, Ing., Ph.D.</t>
  </si>
  <si>
    <t>Kostiha Vojtěch, Ing.</t>
  </si>
  <si>
    <t>Roušar Ladislav, Ing.</t>
  </si>
  <si>
    <t>Srba Martin, Ing.</t>
  </si>
  <si>
    <t>Biela Renata, Ing., Ph.D.</t>
  </si>
  <si>
    <t>Pail Tomáš, Ing.</t>
  </si>
  <si>
    <t>Apeltauer Tomáš, Mgr., Ph.D.</t>
  </si>
  <si>
    <t>Kozumplíková Lucie, Ing.</t>
  </si>
  <si>
    <t>Stachová Jana, Ing.</t>
  </si>
  <si>
    <t>Holcner Petr, Ing., Ph.D.</t>
  </si>
  <si>
    <t>Volf Marek, Ing.</t>
  </si>
  <si>
    <t>Smelík Lukáš, Ing.</t>
  </si>
  <si>
    <t>Fejfarová Marie, Ing.</t>
  </si>
  <si>
    <t>Suza Dominik, Ing.</t>
  </si>
  <si>
    <t>Hlavsa Petr, Ing.</t>
  </si>
  <si>
    <t>Šenigl Jaroslav, Ing.</t>
  </si>
  <si>
    <t>Vodová Lucie, Ing.</t>
  </si>
  <si>
    <t>Radimský Michal, Ing., Ph.D.</t>
  </si>
  <si>
    <t>Orsáková Denisa, Ing.</t>
  </si>
  <si>
    <t>Jelínek Petr, Ing.</t>
  </si>
  <si>
    <t>Polák Martin, Ing.</t>
  </si>
  <si>
    <t>Autratová Lenka, Ing.</t>
  </si>
  <si>
    <t>Bukovská Pavla, Ing.</t>
  </si>
  <si>
    <t>Struhala Karel, Ing.</t>
  </si>
  <si>
    <t>Krmíček Lukáš, Mgr., Ph.D.</t>
  </si>
  <si>
    <t>Novosad Petr, Ing.</t>
  </si>
  <si>
    <t>Gazdič Dominik, Ing., Ph.D.</t>
  </si>
  <si>
    <t>Košútová Katarína, Ing.</t>
  </si>
  <si>
    <t>Melcher Jindřich, prof. Ing., DrSc.</t>
  </si>
  <si>
    <t>Daňková Markéta, Ing.</t>
  </si>
  <si>
    <t>Velísková Eva, Ing.</t>
  </si>
  <si>
    <t>Kalužová Alena, Ing.</t>
  </si>
  <si>
    <t>Eliáš Jan, Ing., Ph.D.</t>
  </si>
  <si>
    <t>Návrh progresivní technologie úpravy lehkých pórovitých umělých kameniv pomocí migrujících inhibitorů koroze, která umožní jejich užití v lehkých železobetonových konstrukcích</t>
  </si>
  <si>
    <t>Numerické simulace jako podpora pro výzkum vlivu velikosti, geometrie či volných okrajů těles z cementových kompozitů na jejich lomovou odezvu</t>
  </si>
  <si>
    <t>Posouzení účinnosti protierozních a protipovodňových opatření v rámci malých povodí.</t>
  </si>
  <si>
    <t>Hodnocení trvanlivosti modifikovaného dřevoplastového kompozitu vystaveného působení ultrafialového záření</t>
  </si>
  <si>
    <t>Charakterizace optimálních singulárních korelačních matic náhodných vektorů</t>
  </si>
  <si>
    <t xml:space="preserve">Komplexní vyhodnocení provedených dynamických zkoušek těles z cementových kompozitů _x000D_
</t>
  </si>
  <si>
    <t>Rozvoj pokročilých metod pro stochastickou analýzu zatížitelnosti mostů</t>
  </si>
  <si>
    <t>Průtokové charakteristiky pravoúhlého přelivu se širokou korunou</t>
  </si>
  <si>
    <t xml:space="preserve">Vývoj vysoce odolných správkových hmot na bázi alkalicky aktivovaných látek </t>
  </si>
  <si>
    <t>Analýza předepnutých membránových konstrukcí</t>
  </si>
  <si>
    <t xml:space="preserve">Pedotransferové funkce pro stanovení bodů vlhkostní retenční křivky středně těžkých půd jižní Moravy </t>
  </si>
  <si>
    <t xml:space="preserve">Vývoj unikátního stěrkového systému pro ochranu a opravy železobetonových konstrukcí </t>
  </si>
  <si>
    <t>Systémy techniky prostředí pro trvale udržitelnou výstavbu</t>
  </si>
  <si>
    <t>Teplotní režim drobných vodních toků v zemědělské krajině</t>
  </si>
  <si>
    <t>Zásobní a hydroenergetická funkce soustavy nádrží v podmínkách nejistotou zatížených členů vstupních hydrologických řad</t>
  </si>
  <si>
    <t>Rozvoj viskoelastických materiálových modelů využitelných pro recyklované polymery a kompozity z recyklovaných polymerů</t>
  </si>
  <si>
    <t>Vyhodnocování GPS měření za účelem kalibrace mikrosimulačních modelů.</t>
  </si>
  <si>
    <t>Vliv velikosti, geometrie a volných okrajů těles z cementových kompozitů na jejich lomovou odezvu – numerické simulace a experimenty ke zpřesnění popisu jejich porušení</t>
  </si>
  <si>
    <t>Využití jemných podílů stavební suti vzniklých při recyklaci k rekultivacím</t>
  </si>
  <si>
    <t>Optimalizace skladby tepelných izolací s využitím uzavřených vzduchových dutin a reflexních fólií</t>
  </si>
  <si>
    <t>Výběr a analýza faktorů bednění se zásadním vlivem na efektivní využití věžových jeřábů</t>
  </si>
  <si>
    <t>Zařízení na měření autogenního smršťování betonů</t>
  </si>
  <si>
    <t xml:space="preserve">Využití akustických metod pro analýzu betonu a železobetonu namáhaného zvýšenou teplotou_x000D_
_x000D_
Využití akustických metod pro analýzu betonu a železobetonu namáhaného zvýšenou teplotou_x000D_
</t>
  </si>
  <si>
    <t>Možnosti využití alternativních přístupů pro přípravu síranových pojiv</t>
  </si>
  <si>
    <t>Rychlá autobusová doprava</t>
  </si>
  <si>
    <t>Určení vlastností a kalibrace magnetických sond pro stanovení homogenity ztvrdlého drátkobetonu</t>
  </si>
  <si>
    <t>Studium tíhového pole na území Brna a okolí</t>
  </si>
  <si>
    <t xml:space="preserve">Vývoj a výzkum progresivních ochran betonových konstrukcí proti vlivu agresivních činitelů na mikrostrukturu a trvanlivost </t>
  </si>
  <si>
    <t>Model vycházející z teorie možnosti pro určení míry odtoku z malého povodí po dopadu přívalové srážky</t>
  </si>
  <si>
    <t>Experimentální analýza svazků skleněných vláken</t>
  </si>
  <si>
    <t>Testování přesnosti geopotenciálních modelů a výzkum možnosti jejich zpřesnění</t>
  </si>
  <si>
    <t>Návrh rozhraní člověk-stroj pro přístroje k určování polohy pomocí družicových metod</t>
  </si>
  <si>
    <t>Řešení problematiky mapování surovinových zdrojů a geodynamiky rizikových oblastí s využitím nejmodernějších metod _x000D_
fyzikální geodézie</t>
  </si>
  <si>
    <t xml:space="preserve">Zvukoizolační vlastnosti skladeb stropních konstrukcí novodobých dřevostaveb s využitím betonových prefabrikovaných prvků_x000D_
</t>
  </si>
  <si>
    <t xml:space="preserve">Analýza půdorysně zakřivené předpjaté jednotrámové konstrukce </t>
  </si>
  <si>
    <t>Problematika navrhování nosných konstrukcí z konstrukčního skla</t>
  </si>
  <si>
    <t>Simulace rázových lomových experimentů pomocí nelineárních dynamických systémů</t>
  </si>
  <si>
    <t>OVĚŘENÍ ÚČINKU ZESÍLENÍ SLOUPŮ OVINUTÍM FRP TKANINOU</t>
  </si>
  <si>
    <t>Armovací proces krycí vrstvy dna štěrkonosného toku za vysokých hodnot relativní drsnosti</t>
  </si>
  <si>
    <t>Vytvoření nástroje pro efektivní výběr veřejného projektu zohledňujícího ekonomickou efektivnost a řízení rizik</t>
  </si>
  <si>
    <t>Odstraňování specifických látek ze zdrojů pitné vody</t>
  </si>
  <si>
    <t>Nelineární analýza ohybových momentů na betonových pražcích a ověření výsledků měřením in situ</t>
  </si>
  <si>
    <t>Vybrané problémy systémů zasobování pitnou vodou</t>
  </si>
  <si>
    <t>Implementace modelu fiktivní trhliny pro efektivní 3D simulace lomových zkoušek materiálů s kvazikřehkou matricí</t>
  </si>
  <si>
    <t>Validační studie evakuačních scénářů</t>
  </si>
  <si>
    <t>Analýza výkonnosti regionů z pohledu intenzity investiční činnosti</t>
  </si>
  <si>
    <t>Možnosti snižování oxidu uhličitého v energetickém průmyslu s použitím druhotných surovin</t>
  </si>
  <si>
    <t>Využití autonomních systémů při dopravních průzkumech</t>
  </si>
  <si>
    <t>Mezní únosnost zesílené krátké konzoly</t>
  </si>
  <si>
    <t>Stanovení hodnoty součinitele drsnosti vodních toků vybranými empirickými vzorci</t>
  </si>
  <si>
    <t>Studium rychlostního pole při obtékání pilířů a stanovení součinitele kontrakce</t>
  </si>
  <si>
    <t>Vliv změn teploty prostředí na charakteristiku snímače Z-metr III</t>
  </si>
  <si>
    <t>Kalibrace zařízení pro měření teploty kolejnic</t>
  </si>
  <si>
    <t>Zesilování reálných mostních konstrukcí pomocí provizorních podpěr s řiditelnou  proměnnou tuhostí</t>
  </si>
  <si>
    <t>Vliv difúzního odporu deskových materiálů v konstrukcích dřevostaveb na vzduchotěsnost materiálu.</t>
  </si>
  <si>
    <t>Vyhodnocení statistik povodní v rámci metodiky hodnocení ekonomické efektivnosti protipovodňových opatření</t>
  </si>
  <si>
    <t>Komplexní posouzení vybraných mechanických vlastností betonu z pohledu mikrostruktury betonu</t>
  </si>
  <si>
    <t>Využití fluidního popílku v keramické technologii</t>
  </si>
  <si>
    <t>Studium interakce dopravního proudu a pěších</t>
  </si>
  <si>
    <t>Využití pokročilých silikátových materiálů při zateplování a vlhkostní sanaci stavebních konstrukcí</t>
  </si>
  <si>
    <t>Vliv granulometrie a chemismu elektrárenského popílku na vlastnosti cementového tmele</t>
  </si>
  <si>
    <t>Modelování a hodnocení energeticky pasivního domu.</t>
  </si>
  <si>
    <t xml:space="preserve">Použití druhotných surovin do matrice konopných výplňových hmot </t>
  </si>
  <si>
    <t>Analýza vlivu konstrukce zelené střechy na parametry vnitřního prostředí obytných budov</t>
  </si>
  <si>
    <t>Simulace časového posunu projevu finanční krize v hospodaření stavebních podniků</t>
  </si>
  <si>
    <t>Numerické ověřování a optimalizace prefabrikovaného prvku pro suché podlahové konstrukce moderních dřevostaveb</t>
  </si>
  <si>
    <t>Experimentální analýza vzpěrné únosnosti tlačených trubek vyplněných betonem vysoké pevnosti</t>
  </si>
  <si>
    <t>Hodnocení vlivu nově vyvinutého výrobku z tepelně izolačního kompozitního plastu na životní prostředí s pomocí metody LCA (Life Cycle Assessment)</t>
  </si>
  <si>
    <t>Studium petrologických a fyzikálně-mechanických vlastností v systému enkláva-granitoid a enkláva-syenitoid</t>
  </si>
  <si>
    <t>Architektonický pohledový beton s extenzivní organickou složkou</t>
  </si>
  <si>
    <t>Studium vlastností belitického slinku připraveného nízkoenergetickými pálicími režimy</t>
  </si>
  <si>
    <t>Tvorba numerických modelů pro simulaci chlazení budov založené na přenosu tepla sáláním proti noční obloze</t>
  </si>
  <si>
    <t>Navrhování a skutečné působení progresivních konstrukčních prvků z oceli, konstrukčního skla, betonu s důrazem na stabilitní problémy</t>
  </si>
  <si>
    <t>Realita využití finančních derivátů ve stavebnictví</t>
  </si>
  <si>
    <t>Ověření potřeby chlazení v aktivních budovách</t>
  </si>
  <si>
    <t>Analýza vlivu teploty na tepelnou vodivost materiálů</t>
  </si>
  <si>
    <t>Víceúrovňový stochastický model poškozování moderních kompozitů s heterogenní výztuží</t>
  </si>
  <si>
    <t>Vliv zastavení hydratace betonu v různých stádiích zrání na jeho charakteristiky</t>
  </si>
  <si>
    <t>finance - mzdy</t>
  </si>
  <si>
    <t>FAST, ÚSI</t>
  </si>
  <si>
    <t>IGA - specifický výzkum 2012</t>
  </si>
  <si>
    <t>Gejdoš Pavel, Ing.</t>
  </si>
  <si>
    <t>Ferdan Tomáš, Ing.</t>
  </si>
  <si>
    <t>Řehák Kamil, Ing.</t>
  </si>
  <si>
    <t>Lošák Pavel, Ing.</t>
  </si>
  <si>
    <t>Tůma Zdeněk, Ing.</t>
  </si>
  <si>
    <t>Záděra Antonín, Ing., Ph.D.</t>
  </si>
  <si>
    <t>Štigler Jaroslav, doc. Ing., Ph.D.</t>
  </si>
  <si>
    <t>Vojtek Tomáš, Ing.</t>
  </si>
  <si>
    <t>Druckmüllerová Hana, Ing.</t>
  </si>
  <si>
    <t>Hlinka Jiří, doc. Ing., Ph.D.</t>
  </si>
  <si>
    <t>Šťastný Antonín, Ing.</t>
  </si>
  <si>
    <t>Kachlík Martin, Ing.</t>
  </si>
  <si>
    <t>Koutný Luděk, Ing.</t>
  </si>
  <si>
    <t>Klimeš Lubomír, Ing.</t>
  </si>
  <si>
    <t>Kolbábek Antonín, Ing.</t>
  </si>
  <si>
    <t>Pech Ondřej, Ing.</t>
  </si>
  <si>
    <t>Slabáková Lenka, Ing.</t>
  </si>
  <si>
    <t>Stratil Luděk, Ing.</t>
  </si>
  <si>
    <t>Kvapil Michal, Ing.</t>
  </si>
  <si>
    <t>Nastálek Ondřej, Ing.</t>
  </si>
  <si>
    <t>Štelcl Otakar, Ing.</t>
  </si>
  <si>
    <t>Jaroš Aleš, Ing.</t>
  </si>
  <si>
    <t>Prochazka David, Ing.</t>
  </si>
  <si>
    <t>Hejtmánek Petr, Ing.</t>
  </si>
  <si>
    <t>Vejlupek Josef, Ing.</t>
  </si>
  <si>
    <t>Minář Petr, Ing.</t>
  </si>
  <si>
    <t>Nováčková Petra, Ing.</t>
  </si>
  <si>
    <t>Dohnal Ivo, Ing.</t>
  </si>
  <si>
    <t>Macků Martin, Ing.</t>
  </si>
  <si>
    <t>Únavové charakteristiky hořčíkové slitiny AZ61 vyrobené metodou squeeze casting</t>
  </si>
  <si>
    <t>Využití pokročilých matematických metod pro návrh koncepce zpracování odpadů k výrobě obnovitelné energie</t>
  </si>
  <si>
    <t>Mechanické hodnocení kostní tkáně svalku</t>
  </si>
  <si>
    <t>Analýza poškozování trubkových výměníků tepla</t>
  </si>
  <si>
    <t xml:space="preserve">Moderní přítupy v řešení robotických aplikací </t>
  </si>
  <si>
    <t>Neinvazivní metody rozboru spolehlivosti a jejich využití v optimalizaci údržby výkonových olejových transformátorů</t>
  </si>
  <si>
    <t>Výzkum v oblasti metalurgie a výroby odlitků s využitím pokročilých výrobních technologií</t>
  </si>
  <si>
    <t>Vířivé proudění a vírové struktury při proudění kapalin.</t>
  </si>
  <si>
    <t>Prahové podmínky šíření a topografie trhlin v zátěžných módech II a III</t>
  </si>
  <si>
    <t>Sluneční E-koróna během úplného zatmění Slunce 13. 11. 2012</t>
  </si>
  <si>
    <t>Rozvoj metod zkoušení a diagnostiky moderních palubních soustav letadel</t>
  </si>
  <si>
    <t>Modelování silových účinků na manipulační zařízení s cílem optimalizace provozních vlastností a snížení provozních a výrobních nákladů</t>
  </si>
  <si>
    <t>Vliv odstupujících tepen na riziko ruptury aneurysmat abdominální aorty</t>
  </si>
  <si>
    <t>Vývoj technologie pokročilého solárního absorbéru se strukturovaným povrchem a řízenou cirkulací.</t>
  </si>
  <si>
    <t>Příprava feroických a multiferoických objemových keramik</t>
  </si>
  <si>
    <t>Studium lomového chování vícefázových a složených materiálů</t>
  </si>
  <si>
    <t>Rozšíření pracovní oblasti hydraulických strojů.</t>
  </si>
  <si>
    <t>Aplikace metod numerického modelování a optimalizace v inženýrských úlohách se změnou skupenství a struktury</t>
  </si>
  <si>
    <t>Zemní výměník tepla jako zdroj možného mikrobiologického znečištění vnitřního prostředí budovy</t>
  </si>
  <si>
    <t>Experimentální výzkum proudových polí před zesíleným sacím nástavcem situovaným nad pracovním stolem</t>
  </si>
  <si>
    <t>Studium přípravy a vlastností obrobitelných keramických materiálů pro lékařské aplikace</t>
  </si>
  <si>
    <t>Testování a modelování chování miniaturních těles pro měření lomové houževnatosti</t>
  </si>
  <si>
    <t>Studium plazmonických vlastností interferenčních struktur, nanočástic a nanoantén</t>
  </si>
  <si>
    <t>Dynamika magnetoreologického tlumiče v semiaktivním závěsu</t>
  </si>
  <si>
    <t>Nové technologie a postupy pro udržitelnost leteckého provozu IFR na regionálním letišti</t>
  </si>
  <si>
    <t>Analýza vlivu diagonálního tahu na únosnost nosníku</t>
  </si>
  <si>
    <t>Využití termoelektrických generátorů v mikrokogeneraci</t>
  </si>
  <si>
    <t xml:space="preserve">Nový HSS frézovací nástroj s vnitřním chlazením pro hrubování  </t>
  </si>
  <si>
    <t>Studium utváření mazacích filmů za podmínek nedostatečného zásobování kontaktu mazivem</t>
  </si>
  <si>
    <t>Tvorba strukturované geneze artefaktu metodami optické digitalizace</t>
  </si>
  <si>
    <t>Spektroskopie laserem indukovaného mikroplazmatu a laserem indukované fluorescence (LIBS a LIF)</t>
  </si>
  <si>
    <t>Modelování dynamiky vozidla</t>
  </si>
  <si>
    <t>Modelování a řízení manipulátorů s vysokou rychlostí a přesností pohybu</t>
  </si>
  <si>
    <t>Inteligentní řídicí systémy</t>
  </si>
  <si>
    <t>Krut prutů nekruhových průřezů</t>
  </si>
  <si>
    <t>Ověření Hopkinsonova testu cestou numerické simulace</t>
  </si>
  <si>
    <t xml:space="preserve">Nové směry ve výrobě tvarově složitých prototypových odlitků </t>
  </si>
  <si>
    <t>Březovská Markéta, Ing. arch.</t>
  </si>
  <si>
    <t>Druhé město</t>
  </si>
  <si>
    <t>Sekanina Lukáš, prof. Ing., Ph.D.</t>
  </si>
  <si>
    <t>Vojnar Tomáš, prof. Ing., Ph.D.</t>
  </si>
  <si>
    <t>Verifikace a optimalizace počítačových systémů</t>
  </si>
  <si>
    <t>Studium fyzikálně chemických procesů pro budoucí aplikace</t>
  </si>
  <si>
    <t>Aplikace moderních  metod v potravinářských technologiích , kontrole  a bezpečnosti potravin.</t>
  </si>
  <si>
    <t>Posouzení úrovně kontaminace vodního a terestrického ekosystému</t>
  </si>
  <si>
    <t>Syntéza a charakterizace homogenních a heterogenních polymerních materiálů</t>
  </si>
  <si>
    <t>Efektivní ekonomické řízení podniku s ohledem na vývoj globálních trhů</t>
  </si>
  <si>
    <t xml:space="preserve">Analýza přístupů k dosahování synergických efektů v managementu a marketingu s důrazem na efektivitu a společenskou odpovědnost podniků </t>
  </si>
  <si>
    <t>Schejbal Jan, Ing.</t>
  </si>
  <si>
    <t>Porovnání reflexních prvků dostupných na českém trhu</t>
  </si>
  <si>
    <t>Rozvoj poznatků pro analýzu silničních nehod</t>
  </si>
  <si>
    <t>rektorát</t>
  </si>
  <si>
    <t>Nanotechnologie pro plazmoniku a spintroniku</t>
  </si>
  <si>
    <t>Fuis Vladimír, Ing. Ph.D.</t>
  </si>
  <si>
    <t>Komplexní řešení vybraných problémů biomechaniky člověka</t>
  </si>
  <si>
    <t>IGA 2012 v tis. Kč</t>
  </si>
  <si>
    <t>z toho:</t>
  </si>
  <si>
    <t>přiděleno</t>
  </si>
  <si>
    <t>projekty</t>
  </si>
  <si>
    <t>věd. konf.</t>
  </si>
  <si>
    <t>náklady na organizaci</t>
  </si>
  <si>
    <t>FAVU</t>
  </si>
  <si>
    <t>Celkem mezifakultní na fakultu</t>
  </si>
  <si>
    <t>Celkem mezifaktulní na fakultu</t>
  </si>
  <si>
    <t>studentské projekty</t>
  </si>
  <si>
    <t>konference</t>
  </si>
  <si>
    <t>USI</t>
  </si>
  <si>
    <t>mezifakultní</t>
  </si>
  <si>
    <t>celkem fakulty</t>
  </si>
  <si>
    <t>provoz IGA</t>
  </si>
  <si>
    <t>dotace na SV</t>
  </si>
  <si>
    <t>Náklady na organizaci</t>
  </si>
  <si>
    <t>Rektorát</t>
  </si>
  <si>
    <t>z mezifakultních projektů převedeno na rektorát</t>
  </si>
  <si>
    <t>Celkem provoz IGA</t>
  </si>
  <si>
    <t>Čerpání IGA 2012</t>
  </si>
  <si>
    <t>Čerpání IGA 2012 včetně mezifakultních</t>
  </si>
  <si>
    <t>Provoz IGA 2012 včetně mezifakultních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</si>
</sst>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20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6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8"/>
      <name val="Arial"/>
      <family val="2"/>
      <charset val="238"/>
    </font>
    <font>
      <b/>
      <sz val="18"/>
      <name val="Arial"/>
      <family val="2"/>
      <charset val="238"/>
    </font>
    <font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54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0" xfId="0" applyFont="1"/>
    <xf numFmtId="0" fontId="2" fillId="0" borderId="2" xfId="0" applyFont="1" applyFill="1" applyBorder="1"/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/>
    </xf>
    <xf numFmtId="0" fontId="0" fillId="0" borderId="0" xfId="0" applyFill="1" applyAlignment="1">
      <alignment vertical="top"/>
    </xf>
    <xf numFmtId="0" fontId="0" fillId="0" borderId="1" xfId="0" applyFill="1" applyBorder="1" applyAlignment="1">
      <alignment vertical="top"/>
    </xf>
    <xf numFmtId="4" fontId="0" fillId="0" borderId="0" xfId="0" applyNumberFormat="1" applyAlignment="1">
      <alignment vertical="top"/>
    </xf>
    <xf numFmtId="4" fontId="0" fillId="0" borderId="0" xfId="0" applyNumberFormat="1"/>
    <xf numFmtId="4" fontId="0" fillId="0" borderId="1" xfId="0" applyNumberFormat="1" applyBorder="1"/>
    <xf numFmtId="4" fontId="0" fillId="0" borderId="1" xfId="0" applyNumberFormat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4" fontId="2" fillId="2" borderId="1" xfId="0" applyNumberFormat="1" applyFont="1" applyFill="1" applyBorder="1"/>
    <xf numFmtId="4" fontId="0" fillId="0" borderId="1" xfId="0" applyNumberFormat="1" applyFill="1" applyBorder="1"/>
    <xf numFmtId="0" fontId="2" fillId="2" borderId="1" xfId="0" applyFont="1" applyFill="1" applyBorder="1" applyAlignment="1">
      <alignment wrapText="1"/>
    </xf>
    <xf numFmtId="0" fontId="0" fillId="0" borderId="0" xfId="0" applyBorder="1"/>
    <xf numFmtId="0" fontId="4" fillId="0" borderId="0" xfId="0" applyFont="1"/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4" fontId="2" fillId="0" borderId="0" xfId="0" applyNumberFormat="1" applyFont="1" applyFill="1" applyBorder="1" applyAlignment="1">
      <alignment vertical="top"/>
    </xf>
    <xf numFmtId="4" fontId="2" fillId="0" borderId="0" xfId="0" applyNumberFormat="1" applyFont="1" applyFill="1" applyBorder="1"/>
    <xf numFmtId="0" fontId="2" fillId="0" borderId="0" xfId="0" applyFont="1" applyFill="1" applyBorder="1"/>
    <xf numFmtId="0" fontId="6" fillId="2" borderId="1" xfId="0" applyFont="1" applyFill="1" applyBorder="1"/>
    <xf numFmtId="4" fontId="6" fillId="2" borderId="1" xfId="0" applyNumberFormat="1" applyFont="1" applyFill="1" applyBorder="1"/>
    <xf numFmtId="4" fontId="0" fillId="0" borderId="0" xfId="0" applyNumberFormat="1" applyAlignment="1"/>
    <xf numFmtId="0" fontId="9" fillId="0" borderId="1" xfId="0" applyFont="1" applyBorder="1"/>
    <xf numFmtId="0" fontId="10" fillId="0" borderId="1" xfId="0" applyFont="1" applyBorder="1"/>
    <xf numFmtId="4" fontId="10" fillId="0" borderId="1" xfId="0" applyNumberFormat="1" applyFont="1" applyBorder="1"/>
    <xf numFmtId="4" fontId="2" fillId="2" borderId="1" xfId="0" applyNumberFormat="1" applyFont="1" applyFill="1" applyBorder="1" applyAlignment="1">
      <alignment vertical="top"/>
    </xf>
    <xf numFmtId="0" fontId="1" fillId="4" borderId="1" xfId="0" applyFont="1" applyFill="1" applyBorder="1" applyAlignment="1">
      <alignment vertical="top" wrapText="1"/>
    </xf>
    <xf numFmtId="4" fontId="1" fillId="3" borderId="1" xfId="0" applyNumberFormat="1" applyFont="1" applyFill="1" applyBorder="1" applyAlignment="1">
      <alignment vertical="top" wrapText="1"/>
    </xf>
    <xf numFmtId="4" fontId="2" fillId="0" borderId="0" xfId="0" applyNumberFormat="1" applyFont="1" applyAlignment="1">
      <alignment vertical="top"/>
    </xf>
    <xf numFmtId="4" fontId="1" fillId="0" borderId="1" xfId="0" applyNumberFormat="1" applyFont="1" applyBorder="1" applyAlignment="1">
      <alignment vertical="top"/>
    </xf>
    <xf numFmtId="4" fontId="2" fillId="0" borderId="0" xfId="0" applyNumberFormat="1" applyFont="1"/>
    <xf numFmtId="0" fontId="2" fillId="2" borderId="3" xfId="0" applyFont="1" applyFill="1" applyBorder="1" applyAlignment="1">
      <alignment vertical="top"/>
    </xf>
    <xf numFmtId="0" fontId="2" fillId="2" borderId="3" xfId="0" applyFont="1" applyFill="1" applyBorder="1" applyAlignment="1">
      <alignment vertical="top" wrapText="1"/>
    </xf>
    <xf numFmtId="0" fontId="0" fillId="0" borderId="4" xfId="0" applyBorder="1"/>
    <xf numFmtId="0" fontId="0" fillId="0" borderId="0" xfId="0" applyFill="1" applyBorder="1"/>
    <xf numFmtId="0" fontId="2" fillId="0" borderId="0" xfId="0" applyFont="1" applyBorder="1" applyAlignment="1">
      <alignment vertical="top"/>
    </xf>
    <xf numFmtId="0" fontId="2" fillId="0" borderId="0" xfId="0" applyFont="1" applyBorder="1"/>
    <xf numFmtId="4" fontId="0" fillId="0" borderId="1" xfId="0" applyNumberFormat="1" applyBorder="1" applyAlignment="1"/>
    <xf numFmtId="0" fontId="6" fillId="0" borderId="0" xfId="0" applyFont="1" applyFill="1" applyBorder="1"/>
    <xf numFmtId="4" fontId="6" fillId="0" borderId="0" xfId="0" applyNumberFormat="1" applyFont="1" applyFill="1" applyBorder="1"/>
    <xf numFmtId="0" fontId="2" fillId="2" borderId="5" xfId="0" applyFont="1" applyFill="1" applyBorder="1" applyAlignment="1">
      <alignment vertical="top"/>
    </xf>
    <xf numFmtId="0" fontId="6" fillId="2" borderId="3" xfId="0" applyFont="1" applyFill="1" applyBorder="1" applyAlignment="1">
      <alignment wrapText="1"/>
    </xf>
    <xf numFmtId="4" fontId="2" fillId="2" borderId="6" xfId="0" applyNumberFormat="1" applyFont="1" applyFill="1" applyBorder="1" applyAlignment="1"/>
    <xf numFmtId="0" fontId="6" fillId="2" borderId="3" xfId="0" applyFont="1" applyFill="1" applyBorder="1" applyAlignment="1">
      <alignment vertical="top" wrapText="1"/>
    </xf>
    <xf numFmtId="0" fontId="7" fillId="0" borderId="0" xfId="0" applyFont="1" applyBorder="1"/>
    <xf numFmtId="0" fontId="5" fillId="0" borderId="0" xfId="0" applyFont="1" applyBorder="1"/>
    <xf numFmtId="0" fontId="2" fillId="2" borderId="7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2" fillId="2" borderId="8" xfId="0" applyFont="1" applyFill="1" applyBorder="1" applyAlignment="1">
      <alignment vertical="top" wrapText="1"/>
    </xf>
    <xf numFmtId="0" fontId="3" fillId="0" borderId="0" xfId="0" applyFont="1" applyBorder="1"/>
    <xf numFmtId="0" fontId="2" fillId="2" borderId="9" xfId="0" applyFont="1" applyFill="1" applyBorder="1" applyAlignment="1">
      <alignment vertical="top"/>
    </xf>
    <xf numFmtId="0" fontId="2" fillId="2" borderId="8" xfId="0" applyFont="1" applyFill="1" applyBorder="1"/>
    <xf numFmtId="0" fontId="10" fillId="0" borderId="1" xfId="0" applyFont="1" applyBorder="1" applyAlignment="1">
      <alignment wrapText="1"/>
    </xf>
    <xf numFmtId="0" fontId="1" fillId="0" borderId="0" xfId="0" applyFont="1" applyBorder="1" applyAlignment="1">
      <alignment vertical="top"/>
    </xf>
    <xf numFmtId="0" fontId="0" fillId="0" borderId="0" xfId="0" applyBorder="1" applyAlignment="1"/>
    <xf numFmtId="4" fontId="0" fillId="0" borderId="0" xfId="0" applyNumberFormat="1" applyBorder="1"/>
    <xf numFmtId="4" fontId="0" fillId="0" borderId="0" xfId="0" applyNumberFormat="1" applyBorder="1" applyAlignment="1">
      <alignment vertical="top"/>
    </xf>
    <xf numFmtId="0" fontId="9" fillId="0" borderId="0" xfId="0" applyFont="1" applyBorder="1"/>
    <xf numFmtId="0" fontId="0" fillId="0" borderId="5" xfId="0" applyBorder="1"/>
    <xf numFmtId="4" fontId="10" fillId="0" borderId="5" xfId="0" applyNumberFormat="1" applyFont="1" applyBorder="1"/>
    <xf numFmtId="0" fontId="2" fillId="3" borderId="1" xfId="0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2" fillId="0" borderId="10" xfId="0" applyFont="1" applyFill="1" applyBorder="1"/>
    <xf numFmtId="0" fontId="2" fillId="0" borderId="4" xfId="0" applyFont="1" applyBorder="1"/>
    <xf numFmtId="0" fontId="0" fillId="0" borderId="0" xfId="0" applyFill="1"/>
    <xf numFmtId="0" fontId="11" fillId="0" borderId="0" xfId="0" applyFont="1" applyFill="1" applyBorder="1"/>
    <xf numFmtId="0" fontId="0" fillId="0" borderId="1" xfId="0" applyFill="1" applyBorder="1"/>
    <xf numFmtId="4" fontId="0" fillId="0" borderId="1" xfId="0" applyNumberFormat="1" applyFill="1" applyBorder="1" applyAlignment="1">
      <alignment vertical="top"/>
    </xf>
    <xf numFmtId="0" fontId="1" fillId="5" borderId="0" xfId="0" applyFont="1" applyFill="1"/>
    <xf numFmtId="4" fontId="0" fillId="5" borderId="0" xfId="0" applyNumberFormat="1" applyFill="1"/>
    <xf numFmtId="4" fontId="2" fillId="6" borderId="1" xfId="0" applyNumberFormat="1" applyFont="1" applyFill="1" applyBorder="1" applyAlignment="1">
      <alignment vertical="top"/>
    </xf>
    <xf numFmtId="4" fontId="6" fillId="6" borderId="1" xfId="0" applyNumberFormat="1" applyFont="1" applyFill="1" applyBorder="1"/>
    <xf numFmtId="4" fontId="2" fillId="6" borderId="5" xfId="0" applyNumberFormat="1" applyFont="1" applyFill="1" applyBorder="1"/>
    <xf numFmtId="4" fontId="2" fillId="6" borderId="1" xfId="0" applyNumberFormat="1" applyFont="1" applyFill="1" applyBorder="1"/>
    <xf numFmtId="4" fontId="2" fillId="5" borderId="0" xfId="0" applyNumberFormat="1" applyFont="1" applyFill="1" applyBorder="1"/>
    <xf numFmtId="4" fontId="6" fillId="6" borderId="5" xfId="0" applyNumberFormat="1" applyFont="1" applyFill="1" applyBorder="1"/>
    <xf numFmtId="4" fontId="2" fillId="6" borderId="11" xfId="0" applyNumberFormat="1" applyFont="1" applyFill="1" applyBorder="1"/>
    <xf numFmtId="4" fontId="2" fillId="6" borderId="6" xfId="0" applyNumberFormat="1" applyFont="1" applyFill="1" applyBorder="1" applyAlignment="1"/>
    <xf numFmtId="164" fontId="6" fillId="6" borderId="1" xfId="0" applyNumberFormat="1" applyFont="1" applyFill="1" applyBorder="1"/>
    <xf numFmtId="4" fontId="1" fillId="5" borderId="0" xfId="0" applyNumberFormat="1" applyFont="1" applyFill="1"/>
    <xf numFmtId="0" fontId="13" fillId="0" borderId="0" xfId="2" applyFont="1" applyAlignment="1">
      <alignment horizontal="center"/>
    </xf>
    <xf numFmtId="0" fontId="2" fillId="0" borderId="12" xfId="2" applyFont="1" applyBorder="1"/>
    <xf numFmtId="0" fontId="2" fillId="0" borderId="13" xfId="2" applyFont="1" applyBorder="1" applyAlignment="1">
      <alignment horizontal="center"/>
    </xf>
    <xf numFmtId="0" fontId="8" fillId="0" borderId="14" xfId="0" applyFont="1" applyBorder="1"/>
    <xf numFmtId="0" fontId="1" fillId="0" borderId="15" xfId="2" applyBorder="1"/>
    <xf numFmtId="3" fontId="1" fillId="0" borderId="16" xfId="2" applyNumberFormat="1" applyBorder="1"/>
    <xf numFmtId="0" fontId="0" fillId="0" borderId="17" xfId="0" applyBorder="1"/>
    <xf numFmtId="0" fontId="1" fillId="0" borderId="18" xfId="2" applyBorder="1"/>
    <xf numFmtId="3" fontId="1" fillId="0" borderId="1" xfId="2" applyNumberFormat="1" applyBorder="1"/>
    <xf numFmtId="0" fontId="0" fillId="0" borderId="19" xfId="0" applyBorder="1"/>
    <xf numFmtId="0" fontId="1" fillId="0" borderId="20" xfId="2" applyBorder="1"/>
    <xf numFmtId="3" fontId="1" fillId="0" borderId="4" xfId="2" applyNumberFormat="1" applyBorder="1"/>
    <xf numFmtId="3" fontId="0" fillId="0" borderId="21" xfId="0" applyNumberFormat="1" applyBorder="1"/>
    <xf numFmtId="0" fontId="1" fillId="0" borderId="22" xfId="2" applyBorder="1"/>
    <xf numFmtId="3" fontId="1" fillId="0" borderId="23" xfId="2" applyNumberFormat="1" applyBorder="1"/>
    <xf numFmtId="3" fontId="0" fillId="0" borderId="24" xfId="0" applyNumberFormat="1" applyBorder="1"/>
    <xf numFmtId="0" fontId="2" fillId="0" borderId="25" xfId="2" applyFont="1" applyBorder="1"/>
    <xf numFmtId="3" fontId="2" fillId="0" borderId="26" xfId="2" applyNumberFormat="1" applyFont="1" applyBorder="1"/>
    <xf numFmtId="0" fontId="0" fillId="0" borderId="0" xfId="0" applyBorder="1" applyAlignment="1">
      <alignment horizontal="center"/>
    </xf>
    <xf numFmtId="3" fontId="0" fillId="0" borderId="0" xfId="0" applyNumberFormat="1"/>
    <xf numFmtId="0" fontId="14" fillId="0" borderId="1" xfId="0" applyFont="1" applyBorder="1"/>
    <xf numFmtId="0" fontId="2" fillId="0" borderId="1" xfId="0" applyFont="1" applyBorder="1"/>
    <xf numFmtId="0" fontId="16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7" fillId="7" borderId="1" xfId="0" applyFont="1" applyFill="1" applyBorder="1"/>
    <xf numFmtId="4" fontId="17" fillId="7" borderId="1" xfId="0" applyNumberFormat="1" applyFont="1" applyFill="1" applyBorder="1" applyAlignment="1">
      <alignment horizontal="right"/>
    </xf>
    <xf numFmtId="4" fontId="1" fillId="7" borderId="1" xfId="1" applyNumberFormat="1" applyFont="1" applyFill="1" applyBorder="1"/>
    <xf numFmtId="4" fontId="17" fillId="7" borderId="1" xfId="0" applyNumberFormat="1" applyFont="1" applyFill="1" applyBorder="1"/>
    <xf numFmtId="0" fontId="1" fillId="7" borderId="1" xfId="0" applyFont="1" applyFill="1" applyBorder="1"/>
    <xf numFmtId="0" fontId="18" fillId="0" borderId="1" xfId="0" applyFont="1" applyBorder="1"/>
    <xf numFmtId="4" fontId="18" fillId="0" borderId="1" xfId="0" applyNumberFormat="1" applyFont="1" applyBorder="1"/>
    <xf numFmtId="0" fontId="16" fillId="0" borderId="1" xfId="0" applyFont="1" applyBorder="1"/>
    <xf numFmtId="0" fontId="18" fillId="0" borderId="1" xfId="0" applyFont="1" applyFill="1" applyBorder="1"/>
    <xf numFmtId="4" fontId="1" fillId="0" borderId="0" xfId="0" applyNumberFormat="1" applyFont="1"/>
    <xf numFmtId="0" fontId="19" fillId="0" borderId="27" xfId="0" applyFont="1" applyBorder="1"/>
    <xf numFmtId="0" fontId="1" fillId="0" borderId="0" xfId="0" applyFont="1" applyBorder="1"/>
    <xf numFmtId="14" fontId="0" fillId="0" borderId="1" xfId="0" applyNumberFormat="1" applyBorder="1"/>
    <xf numFmtId="0" fontId="12" fillId="0" borderId="0" xfId="2" applyFont="1" applyAlignment="1">
      <alignment horizontal="center"/>
    </xf>
    <xf numFmtId="0" fontId="15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7" borderId="1" xfId="0" applyFont="1" applyFill="1" applyBorder="1" applyAlignment="1">
      <alignment horizontal="left"/>
    </xf>
    <xf numFmtId="4" fontId="17" fillId="7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left"/>
    </xf>
    <xf numFmtId="4" fontId="7" fillId="7" borderId="1" xfId="0" applyNumberFormat="1" applyFont="1" applyFill="1" applyBorder="1" applyAlignment="1">
      <alignment horizontal="center"/>
    </xf>
    <xf numFmtId="4" fontId="1" fillId="7" borderId="1" xfId="1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left" wrapText="1"/>
    </xf>
    <xf numFmtId="4" fontId="18" fillId="0" borderId="1" xfId="0" applyNumberFormat="1" applyFont="1" applyBorder="1" applyAlignment="1">
      <alignment horizontal="center"/>
    </xf>
    <xf numFmtId="0" fontId="18" fillId="0" borderId="6" xfId="0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4" fontId="18" fillId="0" borderId="6" xfId="0" applyNumberFormat="1" applyFont="1" applyBorder="1" applyAlignment="1">
      <alignment horizontal="center"/>
    </xf>
    <xf numFmtId="4" fontId="18" fillId="0" borderId="3" xfId="0" applyNumberFormat="1" applyFont="1" applyBorder="1" applyAlignment="1">
      <alignment horizontal="center"/>
    </xf>
    <xf numFmtId="0" fontId="15" fillId="0" borderId="0" xfId="0" applyFont="1" applyAlignment="1">
      <alignment horizontal="center" wrapText="1"/>
    </xf>
    <xf numFmtId="0" fontId="18" fillId="0" borderId="1" xfId="0" applyFont="1" applyBorder="1" applyAlignment="1">
      <alignment horizontal="left"/>
    </xf>
    <xf numFmtId="0" fontId="18" fillId="0" borderId="1" xfId="0" applyFont="1" applyFill="1" applyBorder="1" applyAlignment="1">
      <alignment horizontal="left"/>
    </xf>
    <xf numFmtId="4" fontId="17" fillId="0" borderId="1" xfId="0" applyNumberFormat="1" applyFont="1" applyFill="1" applyBorder="1" applyAlignment="1">
      <alignment horizontal="right"/>
    </xf>
    <xf numFmtId="4" fontId="7" fillId="0" borderId="1" xfId="0" applyNumberFormat="1" applyFont="1" applyFill="1" applyBorder="1"/>
    <xf numFmtId="4" fontId="7" fillId="0" borderId="1" xfId="1" applyNumberFormat="1" applyFont="1" applyFill="1" applyBorder="1"/>
    <xf numFmtId="4" fontId="17" fillId="0" borderId="1" xfId="0" applyNumberFormat="1" applyFont="1" applyFill="1" applyBorder="1"/>
    <xf numFmtId="4" fontId="18" fillId="0" borderId="1" xfId="0" applyNumberFormat="1" applyFont="1" applyFill="1" applyBorder="1"/>
  </cellXfs>
  <cellStyles count="3">
    <cellStyle name="normální" xfId="0" builtinId="0"/>
    <cellStyle name="normální 2" xfId="2"/>
    <cellStyle name="normální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25"/>
  <sheetViews>
    <sheetView topLeftCell="A81" workbookViewId="0">
      <selection activeCell="E124" sqref="E124"/>
    </sheetView>
  </sheetViews>
  <sheetFormatPr defaultRowHeight="12.75" customHeight="1"/>
  <cols>
    <col min="1" max="1" width="9.140625" style="7"/>
    <col min="2" max="2" width="11.140625" style="7" customWidth="1"/>
    <col min="3" max="3" width="39" style="7" customWidth="1"/>
    <col min="4" max="4" width="71" style="8" customWidth="1"/>
    <col min="5" max="5" width="12.7109375" style="12" customWidth="1"/>
    <col min="6" max="6" width="26.42578125" style="7" customWidth="1"/>
    <col min="7" max="7" width="20.28515625" style="7" customWidth="1"/>
    <col min="8" max="8" width="16" style="7" customWidth="1"/>
    <col min="9" max="9" width="15.5703125" style="7" customWidth="1"/>
    <col min="10" max="10" width="10.7109375" style="7" customWidth="1"/>
    <col min="11" max="16384" width="9.140625" style="7"/>
  </cols>
  <sheetData>
    <row r="1" spans="1:12" ht="12.75" customHeight="1">
      <c r="A1" s="6" t="s">
        <v>317</v>
      </c>
    </row>
    <row r="2" spans="1:12" s="8" customFormat="1" ht="53.25" customHeight="1">
      <c r="A2" s="74" t="s">
        <v>1</v>
      </c>
      <c r="B2" s="74" t="s">
        <v>0</v>
      </c>
      <c r="C2" s="74" t="s">
        <v>2</v>
      </c>
      <c r="D2" s="74" t="s">
        <v>3</v>
      </c>
      <c r="E2" s="41" t="s">
        <v>162</v>
      </c>
      <c r="F2" s="24" t="s">
        <v>58</v>
      </c>
      <c r="G2" s="25" t="s">
        <v>57</v>
      </c>
      <c r="H2" s="25" t="s">
        <v>60</v>
      </c>
      <c r="I2" s="25" t="s">
        <v>59</v>
      </c>
      <c r="J2" s="40" t="s">
        <v>160</v>
      </c>
      <c r="K2" s="40" t="s">
        <v>161</v>
      </c>
      <c r="L2" s="75" t="s">
        <v>315</v>
      </c>
    </row>
    <row r="3" spans="1:12" ht="12.75" customHeight="1">
      <c r="A3" s="9" t="s">
        <v>4</v>
      </c>
      <c r="B3" s="2" t="s">
        <v>61</v>
      </c>
      <c r="C3" s="2" t="s">
        <v>176</v>
      </c>
      <c r="D3" s="2" t="s">
        <v>145</v>
      </c>
      <c r="E3" s="14">
        <v>323536</v>
      </c>
      <c r="F3" s="2">
        <v>7</v>
      </c>
      <c r="G3" s="2">
        <v>4</v>
      </c>
      <c r="H3" s="14">
        <f>SUM(I3+L3)</f>
        <v>198500</v>
      </c>
      <c r="I3" s="14">
        <v>120000</v>
      </c>
      <c r="J3" s="15">
        <f>SUM(100*I3/H3)</f>
        <v>60.45340050377834</v>
      </c>
      <c r="K3" s="2"/>
      <c r="L3" s="14">
        <v>78500</v>
      </c>
    </row>
    <row r="4" spans="1:12" s="10" customFormat="1" ht="12.75" customHeight="1">
      <c r="A4" s="9" t="s">
        <v>4</v>
      </c>
      <c r="B4" s="2" t="s">
        <v>61</v>
      </c>
      <c r="C4" s="2" t="s">
        <v>135</v>
      </c>
      <c r="D4" s="2" t="s">
        <v>146</v>
      </c>
      <c r="E4" s="14">
        <v>207750</v>
      </c>
      <c r="F4" s="2">
        <v>2</v>
      </c>
      <c r="G4" s="2">
        <v>1</v>
      </c>
      <c r="H4" s="14">
        <f t="shared" ref="H4:H67" si="0">SUM(I4+L4)</f>
        <v>130400</v>
      </c>
      <c r="I4" s="14">
        <v>80000</v>
      </c>
      <c r="J4" s="15">
        <f t="shared" ref="J4:J67" si="1">SUM(100*I4/H4)</f>
        <v>61.349693251533743</v>
      </c>
      <c r="K4" s="2"/>
      <c r="L4" s="14">
        <v>50400</v>
      </c>
    </row>
    <row r="5" spans="1:12" ht="12.75" customHeight="1">
      <c r="A5" s="9" t="s">
        <v>4</v>
      </c>
      <c r="B5" s="2" t="s">
        <v>61</v>
      </c>
      <c r="C5" s="2" t="s">
        <v>136</v>
      </c>
      <c r="D5" s="2" t="s">
        <v>147</v>
      </c>
      <c r="E5" s="14">
        <v>202500</v>
      </c>
      <c r="F5" s="2">
        <v>5</v>
      </c>
      <c r="G5" s="2">
        <v>3</v>
      </c>
      <c r="H5" s="14">
        <f t="shared" si="0"/>
        <v>118000</v>
      </c>
      <c r="I5" s="14">
        <v>112000</v>
      </c>
      <c r="J5" s="15">
        <f t="shared" si="1"/>
        <v>94.915254237288138</v>
      </c>
      <c r="K5" s="2"/>
      <c r="L5" s="14">
        <v>6000</v>
      </c>
    </row>
    <row r="6" spans="1:12" ht="12.75" customHeight="1">
      <c r="A6" s="9" t="s">
        <v>4</v>
      </c>
      <c r="B6" s="2" t="s">
        <v>61</v>
      </c>
      <c r="C6" s="2" t="s">
        <v>137</v>
      </c>
      <c r="D6" s="2" t="s">
        <v>148</v>
      </c>
      <c r="E6" s="14">
        <v>86978</v>
      </c>
      <c r="F6" s="2">
        <v>3</v>
      </c>
      <c r="G6" s="2">
        <v>2</v>
      </c>
      <c r="H6" s="14">
        <f t="shared" si="0"/>
        <v>20800</v>
      </c>
      <c r="I6" s="14">
        <v>12500</v>
      </c>
      <c r="J6" s="15">
        <f t="shared" si="1"/>
        <v>60.096153846153847</v>
      </c>
      <c r="K6" s="2"/>
      <c r="L6" s="14">
        <v>8300</v>
      </c>
    </row>
    <row r="7" spans="1:12" ht="12.75" customHeight="1">
      <c r="A7" s="9" t="s">
        <v>4</v>
      </c>
      <c r="B7" s="2" t="s">
        <v>61</v>
      </c>
      <c r="C7" s="2" t="s">
        <v>6</v>
      </c>
      <c r="D7" s="2" t="s">
        <v>149</v>
      </c>
      <c r="E7" s="14">
        <v>62000</v>
      </c>
      <c r="F7" s="2">
        <v>5</v>
      </c>
      <c r="G7" s="2">
        <v>3</v>
      </c>
      <c r="H7" s="14">
        <f t="shared" si="0"/>
        <v>36500</v>
      </c>
      <c r="I7" s="14">
        <v>22000</v>
      </c>
      <c r="J7" s="15">
        <f t="shared" si="1"/>
        <v>60.273972602739725</v>
      </c>
      <c r="K7" s="2"/>
      <c r="L7" s="14">
        <v>14500</v>
      </c>
    </row>
    <row r="8" spans="1:12" ht="12.75" customHeight="1">
      <c r="A8" s="9" t="s">
        <v>4</v>
      </c>
      <c r="B8" s="2" t="s">
        <v>61</v>
      </c>
      <c r="C8" s="2" t="s">
        <v>138</v>
      </c>
      <c r="D8" s="2" t="s">
        <v>150</v>
      </c>
      <c r="E8" s="14">
        <v>91756</v>
      </c>
      <c r="F8" s="2">
        <v>3</v>
      </c>
      <c r="G8" s="2">
        <v>2</v>
      </c>
      <c r="H8" s="14">
        <f t="shared" si="0"/>
        <v>42000</v>
      </c>
      <c r="I8" s="14">
        <v>27000</v>
      </c>
      <c r="J8" s="15">
        <f t="shared" si="1"/>
        <v>64.285714285714292</v>
      </c>
      <c r="K8" s="2"/>
      <c r="L8" s="14">
        <v>15000</v>
      </c>
    </row>
    <row r="9" spans="1:12" ht="12.75" customHeight="1">
      <c r="A9" s="9" t="s">
        <v>4</v>
      </c>
      <c r="B9" s="2" t="s">
        <v>61</v>
      </c>
      <c r="C9" s="2" t="s">
        <v>139</v>
      </c>
      <c r="D9" s="2" t="s">
        <v>151</v>
      </c>
      <c r="E9" s="14">
        <v>203595</v>
      </c>
      <c r="F9" s="2">
        <v>4</v>
      </c>
      <c r="G9" s="2">
        <v>2</v>
      </c>
      <c r="H9" s="14">
        <f t="shared" si="0"/>
        <v>100000</v>
      </c>
      <c r="I9" s="14">
        <v>60000</v>
      </c>
      <c r="J9" s="15">
        <f t="shared" si="1"/>
        <v>60</v>
      </c>
      <c r="K9" s="2"/>
      <c r="L9" s="14">
        <v>40000</v>
      </c>
    </row>
    <row r="10" spans="1:12" ht="12.75" customHeight="1">
      <c r="A10" s="9" t="s">
        <v>4</v>
      </c>
      <c r="B10" s="2" t="s">
        <v>61</v>
      </c>
      <c r="C10" s="2" t="s">
        <v>140</v>
      </c>
      <c r="D10" s="2" t="s">
        <v>152</v>
      </c>
      <c r="E10" s="14">
        <v>296667</v>
      </c>
      <c r="F10" s="2">
        <v>6</v>
      </c>
      <c r="G10" s="2">
        <v>4</v>
      </c>
      <c r="H10" s="14">
        <f t="shared" si="0"/>
        <v>155000</v>
      </c>
      <c r="I10" s="14">
        <v>95000</v>
      </c>
      <c r="J10" s="15">
        <f t="shared" si="1"/>
        <v>61.29032258064516</v>
      </c>
      <c r="K10" s="2"/>
      <c r="L10" s="14">
        <v>60000</v>
      </c>
    </row>
    <row r="11" spans="1:12" ht="12.75" customHeight="1">
      <c r="A11" s="9" t="s">
        <v>4</v>
      </c>
      <c r="B11" s="2" t="s">
        <v>61</v>
      </c>
      <c r="C11" s="2" t="s">
        <v>141</v>
      </c>
      <c r="D11" s="2" t="s">
        <v>153</v>
      </c>
      <c r="E11" s="14">
        <v>11310</v>
      </c>
      <c r="F11" s="2"/>
      <c r="G11" s="2"/>
      <c r="H11" s="14">
        <f t="shared" si="0"/>
        <v>0</v>
      </c>
      <c r="I11" s="14">
        <v>0</v>
      </c>
      <c r="J11" s="15" t="e">
        <f t="shared" si="1"/>
        <v>#DIV/0!</v>
      </c>
      <c r="K11" s="2"/>
      <c r="L11" s="14">
        <v>0</v>
      </c>
    </row>
    <row r="12" spans="1:12" ht="12.75" customHeight="1">
      <c r="A12" s="9" t="s">
        <v>4</v>
      </c>
      <c r="B12" s="2" t="s">
        <v>61</v>
      </c>
      <c r="C12" s="2" t="s">
        <v>142</v>
      </c>
      <c r="D12" s="2" t="s">
        <v>154</v>
      </c>
      <c r="E12" s="14">
        <v>137902</v>
      </c>
      <c r="F12" s="2">
        <v>8</v>
      </c>
      <c r="G12" s="2">
        <v>5</v>
      </c>
      <c r="H12" s="14">
        <f t="shared" si="0"/>
        <v>61500</v>
      </c>
      <c r="I12" s="14">
        <v>54000</v>
      </c>
      <c r="J12" s="15">
        <f t="shared" si="1"/>
        <v>87.804878048780495</v>
      </c>
      <c r="K12" s="2"/>
      <c r="L12" s="14">
        <v>7500</v>
      </c>
    </row>
    <row r="13" spans="1:12" ht="12.75" customHeight="1">
      <c r="A13" s="9" t="s">
        <v>4</v>
      </c>
      <c r="B13" s="2" t="s">
        <v>61</v>
      </c>
      <c r="C13" s="2" t="s">
        <v>9</v>
      </c>
      <c r="D13" s="2" t="s">
        <v>155</v>
      </c>
      <c r="E13" s="14">
        <v>219426</v>
      </c>
      <c r="F13" s="2">
        <v>6</v>
      </c>
      <c r="G13" s="2">
        <v>3</v>
      </c>
      <c r="H13" s="14">
        <f t="shared" si="0"/>
        <v>99000</v>
      </c>
      <c r="I13" s="14">
        <v>60000</v>
      </c>
      <c r="J13" s="15">
        <f t="shared" si="1"/>
        <v>60.606060606060609</v>
      </c>
      <c r="K13" s="2"/>
      <c r="L13" s="14">
        <v>39000</v>
      </c>
    </row>
    <row r="14" spans="1:12" ht="12.75" customHeight="1">
      <c r="A14" s="9" t="s">
        <v>4</v>
      </c>
      <c r="B14" s="2" t="s">
        <v>61</v>
      </c>
      <c r="C14" s="2" t="s">
        <v>10</v>
      </c>
      <c r="D14" s="2" t="s">
        <v>156</v>
      </c>
      <c r="E14" s="14">
        <v>320053</v>
      </c>
      <c r="F14" s="2">
        <v>14</v>
      </c>
      <c r="G14" s="2">
        <v>9</v>
      </c>
      <c r="H14" s="14">
        <f t="shared" si="0"/>
        <v>95500</v>
      </c>
      <c r="I14" s="14">
        <v>67500</v>
      </c>
      <c r="J14" s="15">
        <f t="shared" si="1"/>
        <v>70.680628272251312</v>
      </c>
      <c r="K14" s="2"/>
      <c r="L14" s="14">
        <v>28000</v>
      </c>
    </row>
    <row r="15" spans="1:12" ht="12.75" customHeight="1">
      <c r="A15" s="9" t="s">
        <v>4</v>
      </c>
      <c r="B15" s="2" t="s">
        <v>61</v>
      </c>
      <c r="C15" s="2" t="s">
        <v>143</v>
      </c>
      <c r="D15" s="2" t="s">
        <v>157</v>
      </c>
      <c r="E15" s="14">
        <v>221877</v>
      </c>
      <c r="F15" s="2">
        <v>9</v>
      </c>
      <c r="G15" s="2">
        <v>6</v>
      </c>
      <c r="H15" s="14">
        <f t="shared" si="0"/>
        <v>137800</v>
      </c>
      <c r="I15" s="14">
        <v>82800</v>
      </c>
      <c r="J15" s="15">
        <f t="shared" si="1"/>
        <v>60.087082728592165</v>
      </c>
      <c r="K15" s="2"/>
      <c r="L15" s="14">
        <v>55000</v>
      </c>
    </row>
    <row r="16" spans="1:12" ht="12.75" customHeight="1">
      <c r="A16" s="9" t="s">
        <v>4</v>
      </c>
      <c r="B16" s="2" t="s">
        <v>61</v>
      </c>
      <c r="C16" s="2" t="s">
        <v>73</v>
      </c>
      <c r="D16" s="2" t="s">
        <v>79</v>
      </c>
      <c r="E16" s="14">
        <v>294400</v>
      </c>
      <c r="F16" s="2">
        <v>11</v>
      </c>
      <c r="G16" s="2">
        <v>7</v>
      </c>
      <c r="H16" s="14">
        <f t="shared" si="0"/>
        <v>74400</v>
      </c>
      <c r="I16" s="14">
        <v>74000</v>
      </c>
      <c r="J16" s="15">
        <f t="shared" si="1"/>
        <v>99.462365591397855</v>
      </c>
      <c r="K16" s="2"/>
      <c r="L16" s="14">
        <v>400</v>
      </c>
    </row>
    <row r="17" spans="1:12" ht="12.75" customHeight="1">
      <c r="A17" s="9" t="s">
        <v>4</v>
      </c>
      <c r="B17" s="2" t="s">
        <v>61</v>
      </c>
      <c r="C17" s="2" t="s">
        <v>144</v>
      </c>
      <c r="D17" s="2" t="s">
        <v>158</v>
      </c>
      <c r="E17" s="14">
        <v>162000</v>
      </c>
      <c r="F17" s="2">
        <v>4</v>
      </c>
      <c r="G17" s="2">
        <v>2</v>
      </c>
      <c r="H17" s="14">
        <f t="shared" si="0"/>
        <v>84000</v>
      </c>
      <c r="I17" s="14">
        <v>60000</v>
      </c>
      <c r="J17" s="15">
        <f t="shared" si="1"/>
        <v>71.428571428571431</v>
      </c>
      <c r="K17" s="2"/>
      <c r="L17" s="14">
        <v>24000</v>
      </c>
    </row>
    <row r="18" spans="1:12" ht="12.75" customHeight="1">
      <c r="A18" s="9" t="s">
        <v>4</v>
      </c>
      <c r="B18" s="2" t="s">
        <v>61</v>
      </c>
      <c r="C18" s="2" t="s">
        <v>177</v>
      </c>
      <c r="D18" s="2" t="s">
        <v>159</v>
      </c>
      <c r="E18" s="14">
        <v>105260</v>
      </c>
      <c r="F18" s="2">
        <v>4</v>
      </c>
      <c r="G18" s="2">
        <v>2</v>
      </c>
      <c r="H18" s="14">
        <f t="shared" si="0"/>
        <v>52000</v>
      </c>
      <c r="I18" s="14">
        <v>32000</v>
      </c>
      <c r="J18" s="15">
        <f t="shared" si="1"/>
        <v>61.53846153846154</v>
      </c>
      <c r="K18" s="2"/>
      <c r="L18" s="14">
        <v>20000</v>
      </c>
    </row>
    <row r="19" spans="1:12" ht="12.75" customHeight="1">
      <c r="A19" s="11" t="s">
        <v>4</v>
      </c>
      <c r="B19" s="2" t="s">
        <v>78</v>
      </c>
      <c r="C19" s="2" t="s">
        <v>178</v>
      </c>
      <c r="D19" s="2" t="s">
        <v>237</v>
      </c>
      <c r="E19" s="14">
        <v>149000</v>
      </c>
      <c r="F19" s="2">
        <v>2</v>
      </c>
      <c r="G19" s="2">
        <v>1</v>
      </c>
      <c r="H19" s="14">
        <f t="shared" si="0"/>
        <v>46000</v>
      </c>
      <c r="I19" s="14">
        <v>41000</v>
      </c>
      <c r="J19" s="15">
        <f t="shared" si="1"/>
        <v>89.130434782608702</v>
      </c>
      <c r="K19" s="2"/>
      <c r="L19" s="14">
        <v>5000</v>
      </c>
    </row>
    <row r="20" spans="1:12" ht="12.75" customHeight="1">
      <c r="A20" s="9" t="s">
        <v>4</v>
      </c>
      <c r="B20" s="2" t="s">
        <v>78</v>
      </c>
      <c r="C20" s="2" t="s">
        <v>179</v>
      </c>
      <c r="D20" s="2" t="s">
        <v>238</v>
      </c>
      <c r="E20" s="14">
        <v>150000</v>
      </c>
      <c r="F20" s="2">
        <v>5</v>
      </c>
      <c r="G20" s="2">
        <v>3</v>
      </c>
      <c r="H20" s="14">
        <f t="shared" si="0"/>
        <v>75000</v>
      </c>
      <c r="I20" s="14">
        <v>46000</v>
      </c>
      <c r="J20" s="15">
        <f t="shared" si="1"/>
        <v>61.333333333333336</v>
      </c>
      <c r="K20" s="2"/>
      <c r="L20" s="14">
        <v>29000</v>
      </c>
    </row>
    <row r="21" spans="1:12" ht="12.75" customHeight="1">
      <c r="A21" s="9" t="s">
        <v>4</v>
      </c>
      <c r="B21" s="2" t="s">
        <v>61</v>
      </c>
      <c r="C21" s="2" t="s">
        <v>180</v>
      </c>
      <c r="D21" s="2" t="s">
        <v>239</v>
      </c>
      <c r="E21" s="14">
        <v>90963</v>
      </c>
      <c r="F21" s="2">
        <v>2</v>
      </c>
      <c r="G21" s="2">
        <v>1</v>
      </c>
      <c r="H21" s="14">
        <f t="shared" si="0"/>
        <v>62000</v>
      </c>
      <c r="I21" s="14">
        <v>40000</v>
      </c>
      <c r="J21" s="15">
        <f t="shared" si="1"/>
        <v>64.516129032258064</v>
      </c>
      <c r="K21" s="2"/>
      <c r="L21" s="14">
        <v>22000</v>
      </c>
    </row>
    <row r="22" spans="1:12" ht="12.75" customHeight="1">
      <c r="A22" s="9" t="s">
        <v>4</v>
      </c>
      <c r="B22" s="2" t="s">
        <v>78</v>
      </c>
      <c r="C22" s="2" t="s">
        <v>68</v>
      </c>
      <c r="D22" s="2" t="s">
        <v>240</v>
      </c>
      <c r="E22" s="14">
        <v>144386</v>
      </c>
      <c r="F22" s="2">
        <v>2</v>
      </c>
      <c r="G22" s="2">
        <v>1</v>
      </c>
      <c r="H22" s="14">
        <f t="shared" si="0"/>
        <v>52000</v>
      </c>
      <c r="I22" s="14">
        <v>45000</v>
      </c>
      <c r="J22" s="15">
        <f t="shared" si="1"/>
        <v>86.538461538461533</v>
      </c>
      <c r="K22" s="2"/>
      <c r="L22" s="14">
        <v>7000</v>
      </c>
    </row>
    <row r="23" spans="1:12" ht="12.75" customHeight="1">
      <c r="A23" s="9" t="s">
        <v>4</v>
      </c>
      <c r="B23" s="2" t="s">
        <v>61</v>
      </c>
      <c r="C23" s="2" t="s">
        <v>70</v>
      </c>
      <c r="D23" s="2" t="s">
        <v>241</v>
      </c>
      <c r="E23" s="14">
        <v>300000</v>
      </c>
      <c r="F23" s="2">
        <v>3</v>
      </c>
      <c r="G23" s="2">
        <v>2</v>
      </c>
      <c r="H23" s="14">
        <f t="shared" si="0"/>
        <v>176000</v>
      </c>
      <c r="I23" s="14">
        <v>106000</v>
      </c>
      <c r="J23" s="15">
        <f t="shared" si="1"/>
        <v>60.227272727272727</v>
      </c>
      <c r="K23" s="2"/>
      <c r="L23" s="14">
        <v>70000</v>
      </c>
    </row>
    <row r="24" spans="1:12" s="10" customFormat="1" ht="12.75" customHeight="1">
      <c r="A24" s="9" t="s">
        <v>4</v>
      </c>
      <c r="B24" s="2" t="s">
        <v>78</v>
      </c>
      <c r="C24" s="2" t="s">
        <v>65</v>
      </c>
      <c r="D24" s="3" t="s">
        <v>242</v>
      </c>
      <c r="E24" s="14">
        <v>150000</v>
      </c>
      <c r="F24" s="2">
        <v>5</v>
      </c>
      <c r="G24" s="2">
        <v>3</v>
      </c>
      <c r="H24" s="14">
        <f t="shared" si="0"/>
        <v>72000</v>
      </c>
      <c r="I24" s="14">
        <v>45000</v>
      </c>
      <c r="J24" s="15">
        <f t="shared" si="1"/>
        <v>62.5</v>
      </c>
      <c r="K24" s="2"/>
      <c r="L24" s="14">
        <v>27000</v>
      </c>
    </row>
    <row r="25" spans="1:12" s="29" customFormat="1" ht="12.75" customHeight="1">
      <c r="A25" s="28" t="s">
        <v>4</v>
      </c>
      <c r="B25" s="2" t="s">
        <v>61</v>
      </c>
      <c r="C25" s="2" t="s">
        <v>181</v>
      </c>
      <c r="D25" s="2" t="s">
        <v>243</v>
      </c>
      <c r="E25" s="14">
        <v>228525</v>
      </c>
      <c r="F25" s="2">
        <v>4</v>
      </c>
      <c r="G25" s="2">
        <v>2</v>
      </c>
      <c r="H25" s="14">
        <f t="shared" si="0"/>
        <v>150000</v>
      </c>
      <c r="I25" s="14">
        <v>90000</v>
      </c>
      <c r="J25" s="43">
        <f t="shared" si="1"/>
        <v>60</v>
      </c>
      <c r="K25" s="26"/>
      <c r="L25" s="14">
        <v>60000</v>
      </c>
    </row>
    <row r="26" spans="1:12" ht="12.75" customHeight="1">
      <c r="A26" s="9" t="s">
        <v>4</v>
      </c>
      <c r="B26" s="2" t="s">
        <v>61</v>
      </c>
      <c r="C26" s="2" t="s">
        <v>72</v>
      </c>
      <c r="D26" s="2" t="s">
        <v>244</v>
      </c>
      <c r="E26" s="14">
        <v>207750</v>
      </c>
      <c r="F26" s="2">
        <v>3</v>
      </c>
      <c r="G26" s="2">
        <v>2</v>
      </c>
      <c r="H26" s="14">
        <f t="shared" si="0"/>
        <v>100000</v>
      </c>
      <c r="I26" s="14">
        <v>60000</v>
      </c>
      <c r="J26" s="15">
        <f t="shared" si="1"/>
        <v>60</v>
      </c>
      <c r="K26" s="2"/>
      <c r="L26" s="14">
        <v>40000</v>
      </c>
    </row>
    <row r="27" spans="1:12" ht="12.75" customHeight="1">
      <c r="A27" s="9" t="s">
        <v>4</v>
      </c>
      <c r="B27" s="2" t="s">
        <v>61</v>
      </c>
      <c r="C27" s="2" t="s">
        <v>182</v>
      </c>
      <c r="D27" s="2" t="s">
        <v>245</v>
      </c>
      <c r="E27" s="14">
        <v>391955</v>
      </c>
      <c r="F27" s="2">
        <v>8</v>
      </c>
      <c r="G27" s="2">
        <v>5</v>
      </c>
      <c r="H27" s="14">
        <f t="shared" si="0"/>
        <v>106000</v>
      </c>
      <c r="I27" s="14">
        <v>65000</v>
      </c>
      <c r="J27" s="15">
        <f t="shared" si="1"/>
        <v>61.320754716981135</v>
      </c>
      <c r="K27" s="2"/>
      <c r="L27" s="14">
        <v>41000</v>
      </c>
    </row>
    <row r="28" spans="1:12" ht="12.75" customHeight="1">
      <c r="A28" s="11" t="s">
        <v>4</v>
      </c>
      <c r="B28" s="2" t="s">
        <v>78</v>
      </c>
      <c r="C28" s="2" t="s">
        <v>183</v>
      </c>
      <c r="D28" s="2" t="s">
        <v>246</v>
      </c>
      <c r="E28" s="14">
        <v>113570</v>
      </c>
      <c r="F28" s="2">
        <v>3</v>
      </c>
      <c r="G28" s="2">
        <v>2</v>
      </c>
      <c r="H28" s="14">
        <f t="shared" si="0"/>
        <v>26000</v>
      </c>
      <c r="I28" s="14">
        <v>20000</v>
      </c>
      <c r="J28" s="15">
        <f t="shared" si="1"/>
        <v>76.92307692307692</v>
      </c>
      <c r="K28" s="2"/>
      <c r="L28" s="14">
        <v>6000</v>
      </c>
    </row>
    <row r="29" spans="1:12" ht="12.75" customHeight="1">
      <c r="A29" s="9" t="s">
        <v>4</v>
      </c>
      <c r="B29" s="2" t="s">
        <v>61</v>
      </c>
      <c r="C29" s="2" t="s">
        <v>69</v>
      </c>
      <c r="D29" s="2" t="s">
        <v>247</v>
      </c>
      <c r="E29" s="14">
        <v>89000</v>
      </c>
      <c r="F29" s="2">
        <v>2</v>
      </c>
      <c r="G29" s="2">
        <v>1</v>
      </c>
      <c r="H29" s="14">
        <f t="shared" si="0"/>
        <v>64260</v>
      </c>
      <c r="I29" s="14">
        <v>38600</v>
      </c>
      <c r="J29" s="15">
        <f t="shared" si="1"/>
        <v>60.068471833177718</v>
      </c>
      <c r="K29" s="2"/>
      <c r="L29" s="14">
        <v>25660</v>
      </c>
    </row>
    <row r="30" spans="1:12" s="29" customFormat="1" ht="12.75" customHeight="1">
      <c r="A30" s="28" t="s">
        <v>4</v>
      </c>
      <c r="B30" s="2" t="s">
        <v>78</v>
      </c>
      <c r="C30" s="2" t="s">
        <v>63</v>
      </c>
      <c r="D30" s="2" t="s">
        <v>248</v>
      </c>
      <c r="E30" s="14">
        <v>149580</v>
      </c>
      <c r="F30" s="2">
        <v>2</v>
      </c>
      <c r="G30" s="2">
        <v>1</v>
      </c>
      <c r="H30" s="14">
        <f t="shared" si="0"/>
        <v>59500</v>
      </c>
      <c r="I30" s="14">
        <v>49500</v>
      </c>
      <c r="J30" s="43">
        <f t="shared" si="1"/>
        <v>83.193277310924373</v>
      </c>
      <c r="K30" s="26"/>
      <c r="L30" s="14">
        <v>10000</v>
      </c>
    </row>
    <row r="31" spans="1:12" ht="12.75" customHeight="1">
      <c r="A31" s="9" t="s">
        <v>4</v>
      </c>
      <c r="B31" s="2" t="s">
        <v>61</v>
      </c>
      <c r="C31" s="2" t="s">
        <v>184</v>
      </c>
      <c r="D31" s="2" t="s">
        <v>249</v>
      </c>
      <c r="E31" s="14">
        <v>298200</v>
      </c>
      <c r="F31" s="2">
        <v>12</v>
      </c>
      <c r="G31" s="2">
        <v>6</v>
      </c>
      <c r="H31" s="14">
        <f t="shared" si="0"/>
        <v>90000</v>
      </c>
      <c r="I31" s="14">
        <v>54000</v>
      </c>
      <c r="J31" s="15">
        <f t="shared" si="1"/>
        <v>60</v>
      </c>
      <c r="K31" s="2"/>
      <c r="L31" s="14">
        <v>36000</v>
      </c>
    </row>
    <row r="32" spans="1:12" s="10" customFormat="1" ht="12.75" customHeight="1">
      <c r="A32" s="9" t="s">
        <v>4</v>
      </c>
      <c r="B32" s="2" t="s">
        <v>78</v>
      </c>
      <c r="C32" s="2" t="s">
        <v>185</v>
      </c>
      <c r="D32" s="2" t="s">
        <v>250</v>
      </c>
      <c r="E32" s="14">
        <v>80000</v>
      </c>
      <c r="F32" s="2">
        <v>2</v>
      </c>
      <c r="G32" s="2">
        <v>1</v>
      </c>
      <c r="H32" s="14">
        <f t="shared" si="0"/>
        <v>46200</v>
      </c>
      <c r="I32" s="14">
        <v>37200</v>
      </c>
      <c r="J32" s="15">
        <f t="shared" si="1"/>
        <v>80.519480519480524</v>
      </c>
      <c r="K32" s="2"/>
      <c r="L32" s="14">
        <v>9000</v>
      </c>
    </row>
    <row r="33" spans="1:12" s="10" customFormat="1" ht="12.75" customHeight="1">
      <c r="A33" s="9" t="s">
        <v>4</v>
      </c>
      <c r="B33" s="2" t="s">
        <v>61</v>
      </c>
      <c r="C33" s="2" t="s">
        <v>186</v>
      </c>
      <c r="D33" s="2" t="s">
        <v>251</v>
      </c>
      <c r="E33" s="14">
        <v>344000</v>
      </c>
      <c r="F33" s="2">
        <v>4</v>
      </c>
      <c r="G33" s="2">
        <v>2</v>
      </c>
      <c r="H33" s="14">
        <f t="shared" si="0"/>
        <v>175359</v>
      </c>
      <c r="I33" s="14">
        <v>105216</v>
      </c>
      <c r="J33" s="15">
        <f t="shared" si="1"/>
        <v>60.000342155235828</v>
      </c>
      <c r="K33" s="2"/>
      <c r="L33" s="14">
        <v>70143</v>
      </c>
    </row>
    <row r="34" spans="1:12" ht="12.75" customHeight="1">
      <c r="A34" s="9" t="s">
        <v>4</v>
      </c>
      <c r="B34" s="2" t="s">
        <v>61</v>
      </c>
      <c r="C34" s="2" t="s">
        <v>187</v>
      </c>
      <c r="D34" s="2" t="s">
        <v>252</v>
      </c>
      <c r="E34" s="14">
        <v>325300</v>
      </c>
      <c r="F34" s="2">
        <v>10</v>
      </c>
      <c r="G34" s="2">
        <v>8</v>
      </c>
      <c r="H34" s="14">
        <f t="shared" si="0"/>
        <v>140000</v>
      </c>
      <c r="I34" s="14">
        <v>84000</v>
      </c>
      <c r="J34" s="15">
        <f t="shared" si="1"/>
        <v>60</v>
      </c>
      <c r="K34" s="2"/>
      <c r="L34" s="14">
        <v>56000</v>
      </c>
    </row>
    <row r="35" spans="1:12" ht="12.75" customHeight="1">
      <c r="A35" s="9" t="s">
        <v>4</v>
      </c>
      <c r="B35" s="2" t="s">
        <v>78</v>
      </c>
      <c r="C35" s="2" t="s">
        <v>188</v>
      </c>
      <c r="D35" s="2" t="s">
        <v>253</v>
      </c>
      <c r="E35" s="14">
        <v>163883</v>
      </c>
      <c r="F35" s="2">
        <v>2</v>
      </c>
      <c r="G35" s="2">
        <v>1</v>
      </c>
      <c r="H35" s="14">
        <f t="shared" si="0"/>
        <v>21721</v>
      </c>
      <c r="I35" s="14">
        <v>15000</v>
      </c>
      <c r="J35" s="15">
        <f t="shared" si="1"/>
        <v>69.057594033423882</v>
      </c>
      <c r="K35" s="2"/>
      <c r="L35" s="14">
        <v>6721</v>
      </c>
    </row>
    <row r="36" spans="1:12" ht="12.75" customHeight="1">
      <c r="A36" s="9" t="s">
        <v>4</v>
      </c>
      <c r="B36" s="2" t="s">
        <v>61</v>
      </c>
      <c r="C36" s="2" t="s">
        <v>189</v>
      </c>
      <c r="D36" s="2" t="s">
        <v>254</v>
      </c>
      <c r="E36" s="14">
        <v>300000</v>
      </c>
      <c r="F36" s="2">
        <v>11</v>
      </c>
      <c r="G36" s="2">
        <v>7</v>
      </c>
      <c r="H36" s="14">
        <f t="shared" si="0"/>
        <v>156000</v>
      </c>
      <c r="I36" s="14">
        <v>94000</v>
      </c>
      <c r="J36" s="15">
        <f t="shared" si="1"/>
        <v>60.256410256410255</v>
      </c>
      <c r="K36" s="2"/>
      <c r="L36" s="14">
        <v>62000</v>
      </c>
    </row>
    <row r="37" spans="1:12" ht="12.75" customHeight="1">
      <c r="A37" s="9" t="s">
        <v>4</v>
      </c>
      <c r="B37" s="2" t="s">
        <v>61</v>
      </c>
      <c r="C37" s="2" t="s">
        <v>67</v>
      </c>
      <c r="D37" s="2" t="s">
        <v>255</v>
      </c>
      <c r="E37" s="14">
        <v>191727</v>
      </c>
      <c r="F37" s="2">
        <v>4</v>
      </c>
      <c r="G37" s="2">
        <v>3</v>
      </c>
      <c r="H37" s="14">
        <f t="shared" si="0"/>
        <v>87631</v>
      </c>
      <c r="I37" s="14">
        <v>53631</v>
      </c>
      <c r="J37" s="15">
        <f t="shared" si="1"/>
        <v>61.200944871107254</v>
      </c>
      <c r="K37" s="2"/>
      <c r="L37" s="14">
        <v>34000</v>
      </c>
    </row>
    <row r="38" spans="1:12" ht="12.75" customHeight="1">
      <c r="A38" s="9" t="s">
        <v>4</v>
      </c>
      <c r="B38" s="2" t="s">
        <v>61</v>
      </c>
      <c r="C38" s="2" t="s">
        <v>7</v>
      </c>
      <c r="D38" s="2" t="s">
        <v>256</v>
      </c>
      <c r="E38" s="14">
        <v>300000</v>
      </c>
      <c r="F38" s="2">
        <v>4</v>
      </c>
      <c r="G38" s="2">
        <v>2</v>
      </c>
      <c r="H38" s="14">
        <f t="shared" si="0"/>
        <v>83000</v>
      </c>
      <c r="I38" s="14">
        <v>50000</v>
      </c>
      <c r="J38" s="15">
        <f t="shared" si="1"/>
        <v>60.24096385542169</v>
      </c>
      <c r="K38" s="2"/>
      <c r="L38" s="14">
        <v>33000</v>
      </c>
    </row>
    <row r="39" spans="1:12" ht="12.75" customHeight="1">
      <c r="A39" s="9" t="s">
        <v>4</v>
      </c>
      <c r="B39" s="2" t="s">
        <v>78</v>
      </c>
      <c r="C39" s="2" t="s">
        <v>190</v>
      </c>
      <c r="D39" s="2" t="s">
        <v>257</v>
      </c>
      <c r="E39" s="14">
        <v>132730</v>
      </c>
      <c r="F39" s="2">
        <v>4</v>
      </c>
      <c r="G39" s="2">
        <v>2</v>
      </c>
      <c r="H39" s="14">
        <f t="shared" si="0"/>
        <v>53000</v>
      </c>
      <c r="I39" s="14">
        <v>37000</v>
      </c>
      <c r="J39" s="15">
        <f t="shared" si="1"/>
        <v>69.811320754716988</v>
      </c>
      <c r="K39" s="2"/>
      <c r="L39" s="14">
        <v>16000</v>
      </c>
    </row>
    <row r="40" spans="1:12" ht="12.75" customHeight="1">
      <c r="A40" s="11" t="s">
        <v>4</v>
      </c>
      <c r="B40" s="2" t="s">
        <v>78</v>
      </c>
      <c r="C40" s="2" t="s">
        <v>191</v>
      </c>
      <c r="D40" s="2" t="s">
        <v>258</v>
      </c>
      <c r="E40" s="14">
        <v>102870</v>
      </c>
      <c r="F40" s="2">
        <v>2</v>
      </c>
      <c r="G40" s="2">
        <v>1</v>
      </c>
      <c r="H40" s="14">
        <f t="shared" si="0"/>
        <v>51000</v>
      </c>
      <c r="I40" s="14">
        <v>39000</v>
      </c>
      <c r="J40" s="15">
        <f t="shared" si="1"/>
        <v>76.470588235294116</v>
      </c>
      <c r="K40" s="2"/>
      <c r="L40" s="14">
        <v>12000</v>
      </c>
    </row>
    <row r="41" spans="1:12" ht="12.75" customHeight="1">
      <c r="A41" s="9" t="s">
        <v>4</v>
      </c>
      <c r="B41" s="2" t="s">
        <v>78</v>
      </c>
      <c r="C41" s="2" t="s">
        <v>192</v>
      </c>
      <c r="D41" s="3" t="s">
        <v>259</v>
      </c>
      <c r="E41" s="14">
        <v>149500</v>
      </c>
      <c r="F41" s="2">
        <v>3</v>
      </c>
      <c r="G41" s="2">
        <v>2</v>
      </c>
      <c r="H41" s="14">
        <f t="shared" si="0"/>
        <v>80000</v>
      </c>
      <c r="I41" s="14">
        <v>60000</v>
      </c>
      <c r="J41" s="15">
        <f t="shared" si="1"/>
        <v>75</v>
      </c>
      <c r="K41" s="2"/>
      <c r="L41" s="14">
        <v>20000</v>
      </c>
    </row>
    <row r="42" spans="1:12" s="10" customFormat="1" ht="12.75" customHeight="1">
      <c r="A42" s="9" t="s">
        <v>4</v>
      </c>
      <c r="B42" s="2" t="s">
        <v>61</v>
      </c>
      <c r="C42" s="2" t="s">
        <v>62</v>
      </c>
      <c r="D42" s="2" t="s">
        <v>260</v>
      </c>
      <c r="E42" s="14">
        <v>398880</v>
      </c>
      <c r="F42" s="2">
        <v>4</v>
      </c>
      <c r="G42" s="2">
        <v>3</v>
      </c>
      <c r="H42" s="14">
        <f t="shared" si="0"/>
        <v>83000</v>
      </c>
      <c r="I42" s="14">
        <v>50000</v>
      </c>
      <c r="J42" s="15">
        <f t="shared" si="1"/>
        <v>60.24096385542169</v>
      </c>
      <c r="K42" s="2"/>
      <c r="L42" s="14">
        <v>33000</v>
      </c>
    </row>
    <row r="43" spans="1:12" ht="12.75" customHeight="1">
      <c r="A43" s="9" t="s">
        <v>4</v>
      </c>
      <c r="B43" s="2" t="s">
        <v>78</v>
      </c>
      <c r="C43" s="2" t="s">
        <v>193</v>
      </c>
      <c r="D43" s="2" t="s">
        <v>261</v>
      </c>
      <c r="E43" s="14">
        <v>173700</v>
      </c>
      <c r="F43" s="2">
        <v>2</v>
      </c>
      <c r="G43" s="2">
        <v>1</v>
      </c>
      <c r="H43" s="14">
        <f t="shared" si="0"/>
        <v>17412</v>
      </c>
      <c r="I43" s="14">
        <v>10825</v>
      </c>
      <c r="J43" s="15">
        <f t="shared" si="1"/>
        <v>62.169767976108432</v>
      </c>
      <c r="K43" s="2"/>
      <c r="L43" s="14">
        <v>6587</v>
      </c>
    </row>
    <row r="44" spans="1:12" ht="12.75" customHeight="1">
      <c r="A44" s="9" t="s">
        <v>4</v>
      </c>
      <c r="B44" s="2" t="s">
        <v>78</v>
      </c>
      <c r="C44" s="2" t="s">
        <v>195</v>
      </c>
      <c r="D44" s="2" t="s">
        <v>263</v>
      </c>
      <c r="E44" s="14">
        <v>80000</v>
      </c>
      <c r="F44" s="2">
        <v>1</v>
      </c>
      <c r="G44" s="2">
        <v>1</v>
      </c>
      <c r="H44" s="14">
        <f t="shared" si="0"/>
        <v>35700</v>
      </c>
      <c r="I44" s="14">
        <v>35700</v>
      </c>
      <c r="J44" s="15">
        <f t="shared" si="1"/>
        <v>100</v>
      </c>
      <c r="K44" s="2"/>
      <c r="L44" s="14">
        <v>0</v>
      </c>
    </row>
    <row r="45" spans="1:12" ht="12.75" customHeight="1">
      <c r="A45" s="9" t="s">
        <v>4</v>
      </c>
      <c r="B45" s="2" t="s">
        <v>78</v>
      </c>
      <c r="C45" s="2" t="s">
        <v>66</v>
      </c>
      <c r="D45" s="2" t="s">
        <v>264</v>
      </c>
      <c r="E45" s="14">
        <v>149026</v>
      </c>
      <c r="F45" s="2">
        <v>2</v>
      </c>
      <c r="G45" s="2">
        <v>1</v>
      </c>
      <c r="H45" s="14">
        <f t="shared" si="0"/>
        <v>58600</v>
      </c>
      <c r="I45" s="14">
        <v>48600</v>
      </c>
      <c r="J45" s="15">
        <f t="shared" si="1"/>
        <v>82.935153583617748</v>
      </c>
      <c r="K45" s="2"/>
      <c r="L45" s="14">
        <v>10000</v>
      </c>
    </row>
    <row r="46" spans="1:12" s="10" customFormat="1" ht="12.75" customHeight="1">
      <c r="A46" s="9" t="s">
        <v>4</v>
      </c>
      <c r="B46" s="2" t="s">
        <v>78</v>
      </c>
      <c r="C46" s="2" t="s">
        <v>196</v>
      </c>
      <c r="D46" s="2" t="s">
        <v>265</v>
      </c>
      <c r="E46" s="14">
        <v>90000</v>
      </c>
      <c r="F46" s="2">
        <v>2</v>
      </c>
      <c r="G46" s="2">
        <v>1</v>
      </c>
      <c r="H46" s="14">
        <f t="shared" si="0"/>
        <v>50350</v>
      </c>
      <c r="I46" s="14">
        <v>38350</v>
      </c>
      <c r="J46" s="15">
        <f t="shared" si="1"/>
        <v>76.166832174776559</v>
      </c>
      <c r="K46" s="2"/>
      <c r="L46" s="14">
        <v>12000</v>
      </c>
    </row>
    <row r="47" spans="1:12" ht="12.75" customHeight="1">
      <c r="A47" s="11" t="s">
        <v>4</v>
      </c>
      <c r="B47" s="2" t="s">
        <v>78</v>
      </c>
      <c r="C47" s="2" t="s">
        <v>197</v>
      </c>
      <c r="D47" s="2" t="s">
        <v>266</v>
      </c>
      <c r="E47" s="14">
        <v>149580</v>
      </c>
      <c r="F47" s="2">
        <v>3</v>
      </c>
      <c r="G47" s="2">
        <v>2</v>
      </c>
      <c r="H47" s="14">
        <f t="shared" si="0"/>
        <v>108000</v>
      </c>
      <c r="I47" s="14">
        <v>70000</v>
      </c>
      <c r="J47" s="15">
        <f t="shared" si="1"/>
        <v>64.81481481481481</v>
      </c>
      <c r="K47" s="2"/>
      <c r="L47" s="14">
        <v>38000</v>
      </c>
    </row>
    <row r="48" spans="1:12" ht="12.75" customHeight="1">
      <c r="A48" s="9" t="s">
        <v>4</v>
      </c>
      <c r="B48" s="2" t="s">
        <v>78</v>
      </c>
      <c r="C48" s="2" t="s">
        <v>198</v>
      </c>
      <c r="D48" s="2" t="s">
        <v>267</v>
      </c>
      <c r="E48" s="14">
        <v>70000</v>
      </c>
      <c r="F48" s="2">
        <v>2</v>
      </c>
      <c r="G48" s="2">
        <v>1</v>
      </c>
      <c r="H48" s="14">
        <f t="shared" si="0"/>
        <v>28050</v>
      </c>
      <c r="I48" s="14">
        <v>23050</v>
      </c>
      <c r="J48" s="15">
        <f t="shared" si="1"/>
        <v>82.174688057040996</v>
      </c>
      <c r="K48" s="2"/>
      <c r="L48" s="14">
        <v>5000</v>
      </c>
    </row>
    <row r="49" spans="1:19" ht="12.75" customHeight="1">
      <c r="A49" s="9" t="s">
        <v>4</v>
      </c>
      <c r="B49" s="2" t="s">
        <v>78</v>
      </c>
      <c r="C49" s="2" t="s">
        <v>199</v>
      </c>
      <c r="D49" s="2" t="s">
        <v>268</v>
      </c>
      <c r="E49" s="14">
        <v>65000</v>
      </c>
      <c r="F49" s="2"/>
      <c r="G49" s="2"/>
      <c r="H49" s="14">
        <f t="shared" si="0"/>
        <v>0</v>
      </c>
      <c r="I49" s="14">
        <v>0</v>
      </c>
      <c r="J49" s="15" t="e">
        <f t="shared" si="1"/>
        <v>#DIV/0!</v>
      </c>
      <c r="K49" s="2"/>
      <c r="L49" s="14">
        <v>0</v>
      </c>
    </row>
    <row r="50" spans="1:19" ht="12.75" customHeight="1">
      <c r="A50" s="9" t="s">
        <v>4</v>
      </c>
      <c r="B50" s="2" t="s">
        <v>61</v>
      </c>
      <c r="C50" s="2" t="s">
        <v>200</v>
      </c>
      <c r="D50" s="3" t="s">
        <v>269</v>
      </c>
      <c r="E50" s="14">
        <v>187000</v>
      </c>
      <c r="F50" s="2">
        <v>7</v>
      </c>
      <c r="G50" s="2">
        <v>5</v>
      </c>
      <c r="H50" s="14">
        <f t="shared" si="0"/>
        <v>55000</v>
      </c>
      <c r="I50" s="14">
        <v>33000</v>
      </c>
      <c r="J50" s="15">
        <f t="shared" si="1"/>
        <v>60</v>
      </c>
      <c r="K50" s="2"/>
      <c r="L50" s="14">
        <v>22000</v>
      </c>
    </row>
    <row r="51" spans="1:19" ht="12.75" customHeight="1">
      <c r="A51" s="9" t="s">
        <v>4</v>
      </c>
      <c r="B51" s="2" t="s">
        <v>61</v>
      </c>
      <c r="C51" s="2" t="s">
        <v>201</v>
      </c>
      <c r="D51" s="3" t="s">
        <v>270</v>
      </c>
      <c r="E51" s="14">
        <v>220000</v>
      </c>
      <c r="F51" s="2">
        <v>9</v>
      </c>
      <c r="G51" s="2">
        <v>5</v>
      </c>
      <c r="H51" s="14">
        <f t="shared" si="0"/>
        <v>62500</v>
      </c>
      <c r="I51" s="14">
        <v>60000</v>
      </c>
      <c r="J51" s="15">
        <f t="shared" si="1"/>
        <v>96</v>
      </c>
      <c r="K51" s="2"/>
      <c r="L51" s="14">
        <v>2500</v>
      </c>
    </row>
    <row r="52" spans="1:19" s="10" customFormat="1" ht="12.75" customHeight="1">
      <c r="A52" s="11" t="s">
        <v>4</v>
      </c>
      <c r="B52" s="2" t="s">
        <v>78</v>
      </c>
      <c r="C52" s="2" t="s">
        <v>202</v>
      </c>
      <c r="D52" s="2" t="s">
        <v>271</v>
      </c>
      <c r="E52" s="14">
        <v>163857</v>
      </c>
      <c r="F52" s="2">
        <v>2</v>
      </c>
      <c r="G52" s="2">
        <v>1</v>
      </c>
      <c r="H52" s="14">
        <f t="shared" si="0"/>
        <v>50008</v>
      </c>
      <c r="I52" s="14">
        <v>34000</v>
      </c>
      <c r="J52" s="15">
        <f t="shared" si="1"/>
        <v>67.989121740521512</v>
      </c>
      <c r="K52" s="2"/>
      <c r="L52" s="14">
        <v>16008</v>
      </c>
    </row>
    <row r="53" spans="1:19" ht="12.75" customHeight="1">
      <c r="A53" s="9" t="s">
        <v>4</v>
      </c>
      <c r="B53" s="2" t="s">
        <v>78</v>
      </c>
      <c r="C53" s="2" t="s">
        <v>203</v>
      </c>
      <c r="D53" s="2" t="s">
        <v>272</v>
      </c>
      <c r="E53" s="14">
        <v>170503</v>
      </c>
      <c r="F53" s="2">
        <v>3</v>
      </c>
      <c r="G53" s="2">
        <v>2</v>
      </c>
      <c r="H53" s="14">
        <f t="shared" si="0"/>
        <v>72000</v>
      </c>
      <c r="I53" s="14">
        <v>54000</v>
      </c>
      <c r="J53" s="15">
        <f t="shared" si="1"/>
        <v>75</v>
      </c>
      <c r="K53" s="2"/>
      <c r="L53" s="14">
        <v>18000</v>
      </c>
    </row>
    <row r="54" spans="1:19" ht="12.75" customHeight="1">
      <c r="A54" s="9" t="s">
        <v>4</v>
      </c>
      <c r="B54" s="2" t="s">
        <v>61</v>
      </c>
      <c r="C54" s="2" t="s">
        <v>204</v>
      </c>
      <c r="D54" s="2" t="s">
        <v>273</v>
      </c>
      <c r="E54" s="14">
        <v>300000</v>
      </c>
      <c r="F54" s="2">
        <v>5</v>
      </c>
      <c r="G54" s="2">
        <v>3</v>
      </c>
      <c r="H54" s="14">
        <f t="shared" si="0"/>
        <v>150000</v>
      </c>
      <c r="I54" s="14">
        <v>90000</v>
      </c>
      <c r="J54" s="15">
        <f t="shared" si="1"/>
        <v>60</v>
      </c>
      <c r="K54" s="2"/>
      <c r="L54" s="14">
        <v>60000</v>
      </c>
    </row>
    <row r="55" spans="1:19" ht="12.75" customHeight="1">
      <c r="A55" s="9" t="s">
        <v>4</v>
      </c>
      <c r="B55" s="2" t="s">
        <v>78</v>
      </c>
      <c r="C55" s="2" t="s">
        <v>205</v>
      </c>
      <c r="D55" s="2" t="s">
        <v>274</v>
      </c>
      <c r="E55" s="14">
        <v>172580</v>
      </c>
      <c r="F55" s="2">
        <v>2</v>
      </c>
      <c r="G55" s="2">
        <v>1</v>
      </c>
      <c r="H55" s="14">
        <f t="shared" si="0"/>
        <v>48000</v>
      </c>
      <c r="I55" s="14">
        <v>32000</v>
      </c>
      <c r="J55" s="15">
        <f t="shared" si="1"/>
        <v>66.666666666666671</v>
      </c>
      <c r="K55" s="2"/>
      <c r="L55" s="14">
        <v>16000</v>
      </c>
    </row>
    <row r="56" spans="1:19" ht="12.75" customHeight="1">
      <c r="A56" s="9" t="s">
        <v>4</v>
      </c>
      <c r="B56" s="2" t="s">
        <v>78</v>
      </c>
      <c r="C56" s="2" t="s">
        <v>206</v>
      </c>
      <c r="D56" s="2" t="s">
        <v>275</v>
      </c>
      <c r="E56" s="14">
        <v>132960</v>
      </c>
      <c r="F56" s="2">
        <v>4</v>
      </c>
      <c r="G56" s="2">
        <v>3</v>
      </c>
      <c r="H56" s="14">
        <f t="shared" si="0"/>
        <v>70000</v>
      </c>
      <c r="I56" s="14">
        <v>65000</v>
      </c>
      <c r="J56" s="15">
        <f t="shared" si="1"/>
        <v>92.857142857142861</v>
      </c>
      <c r="K56" s="2"/>
      <c r="L56" s="14">
        <v>5000</v>
      </c>
    </row>
    <row r="57" spans="1:19" ht="12.75" customHeight="1">
      <c r="A57" s="11" t="s">
        <v>4</v>
      </c>
      <c r="B57" s="2" t="s">
        <v>78</v>
      </c>
      <c r="C57" s="2" t="s">
        <v>207</v>
      </c>
      <c r="D57" s="2" t="s">
        <v>276</v>
      </c>
      <c r="E57" s="14">
        <v>50000</v>
      </c>
      <c r="F57" s="2">
        <v>2</v>
      </c>
      <c r="G57" s="2">
        <v>1</v>
      </c>
      <c r="H57" s="14">
        <f t="shared" si="0"/>
        <v>25750</v>
      </c>
      <c r="I57" s="14">
        <v>20750</v>
      </c>
      <c r="J57" s="15">
        <f t="shared" si="1"/>
        <v>80.582524271844662</v>
      </c>
      <c r="K57" s="2"/>
      <c r="L57" s="14">
        <v>5000</v>
      </c>
    </row>
    <row r="58" spans="1:19" ht="12.75" customHeight="1">
      <c r="A58" s="9" t="s">
        <v>4</v>
      </c>
      <c r="B58" s="2" t="s">
        <v>61</v>
      </c>
      <c r="C58" s="2" t="s">
        <v>208</v>
      </c>
      <c r="D58" s="2" t="s">
        <v>277</v>
      </c>
      <c r="E58" s="14">
        <v>299999</v>
      </c>
      <c r="F58" s="2">
        <v>5</v>
      </c>
      <c r="G58" s="2">
        <v>3</v>
      </c>
      <c r="H58" s="14">
        <f t="shared" si="0"/>
        <v>50000</v>
      </c>
      <c r="I58" s="14">
        <v>30000</v>
      </c>
      <c r="J58" s="15">
        <f t="shared" si="1"/>
        <v>60</v>
      </c>
      <c r="K58" s="2"/>
      <c r="L58" s="14">
        <v>20000</v>
      </c>
    </row>
    <row r="59" spans="1:19" ht="12.75" customHeight="1">
      <c r="A59" s="9" t="s">
        <v>4</v>
      </c>
      <c r="B59" s="2" t="s">
        <v>78</v>
      </c>
      <c r="C59" s="2" t="s">
        <v>77</v>
      </c>
      <c r="D59" s="2" t="s">
        <v>278</v>
      </c>
      <c r="E59" s="14">
        <v>119490</v>
      </c>
      <c r="F59" s="2">
        <v>2</v>
      </c>
      <c r="G59" s="2">
        <v>1</v>
      </c>
      <c r="H59" s="14">
        <f t="shared" si="0"/>
        <v>34000</v>
      </c>
      <c r="I59" s="14">
        <v>24000</v>
      </c>
      <c r="J59" s="15">
        <f t="shared" si="1"/>
        <v>70.588235294117652</v>
      </c>
      <c r="K59" s="2"/>
      <c r="L59" s="14">
        <v>10000</v>
      </c>
    </row>
    <row r="60" spans="1:19" ht="12.75" customHeight="1">
      <c r="A60" s="9" t="s">
        <v>4</v>
      </c>
      <c r="B60" s="2" t="s">
        <v>78</v>
      </c>
      <c r="C60" s="2" t="s">
        <v>11</v>
      </c>
      <c r="D60" s="2" t="s">
        <v>279</v>
      </c>
      <c r="E60" s="14">
        <v>149996</v>
      </c>
      <c r="F60" s="2">
        <v>3</v>
      </c>
      <c r="G60" s="2">
        <v>2</v>
      </c>
      <c r="H60" s="14">
        <f t="shared" si="0"/>
        <v>66000</v>
      </c>
      <c r="I60" s="14">
        <v>56000</v>
      </c>
      <c r="J60" s="15">
        <f t="shared" si="1"/>
        <v>84.848484848484844</v>
      </c>
      <c r="K60" s="2"/>
      <c r="L60" s="14">
        <v>10000</v>
      </c>
      <c r="S60" s="29"/>
    </row>
    <row r="61" spans="1:19" ht="12.75" customHeight="1">
      <c r="A61" s="11" t="s">
        <v>4</v>
      </c>
      <c r="B61" s="2" t="s">
        <v>78</v>
      </c>
      <c r="C61" s="2" t="s">
        <v>209</v>
      </c>
      <c r="D61" s="2" t="s">
        <v>280</v>
      </c>
      <c r="E61" s="14">
        <v>150000</v>
      </c>
      <c r="F61" s="2">
        <v>3</v>
      </c>
      <c r="G61" s="2">
        <v>2</v>
      </c>
      <c r="H61" s="14">
        <f t="shared" si="0"/>
        <v>74000</v>
      </c>
      <c r="I61" s="14">
        <v>54000</v>
      </c>
      <c r="J61" s="15">
        <f t="shared" si="1"/>
        <v>72.972972972972968</v>
      </c>
      <c r="K61" s="2"/>
      <c r="L61" s="14">
        <v>20000</v>
      </c>
    </row>
    <row r="62" spans="1:19" ht="11.25" customHeight="1">
      <c r="A62" s="28" t="s">
        <v>4</v>
      </c>
      <c r="B62" s="2" t="s">
        <v>61</v>
      </c>
      <c r="C62" s="2" t="s">
        <v>210</v>
      </c>
      <c r="D62" s="2" t="s">
        <v>281</v>
      </c>
      <c r="E62" s="14">
        <v>299972</v>
      </c>
      <c r="F62" s="2">
        <v>5</v>
      </c>
      <c r="G62" s="2">
        <v>3</v>
      </c>
      <c r="H62" s="14">
        <f t="shared" si="0"/>
        <v>46586</v>
      </c>
      <c r="I62" s="14">
        <v>40000</v>
      </c>
      <c r="J62" s="15">
        <f t="shared" si="1"/>
        <v>85.862705533851369</v>
      </c>
      <c r="K62" s="2"/>
      <c r="L62" s="14">
        <v>6586</v>
      </c>
    </row>
    <row r="63" spans="1:19" ht="12.75" customHeight="1">
      <c r="A63" s="28" t="s">
        <v>4</v>
      </c>
      <c r="B63" s="2" t="s">
        <v>78</v>
      </c>
      <c r="C63" s="2" t="s">
        <v>211</v>
      </c>
      <c r="D63" s="2" t="s">
        <v>282</v>
      </c>
      <c r="E63" s="14">
        <v>50000</v>
      </c>
      <c r="F63" s="2">
        <v>2</v>
      </c>
      <c r="G63" s="2">
        <v>1</v>
      </c>
      <c r="H63" s="14">
        <f t="shared" si="0"/>
        <v>25750</v>
      </c>
      <c r="I63" s="14">
        <v>20000</v>
      </c>
      <c r="J63" s="15">
        <f t="shared" si="1"/>
        <v>77.669902912621353</v>
      </c>
      <c r="K63" s="2"/>
      <c r="L63" s="14">
        <v>5750</v>
      </c>
    </row>
    <row r="64" spans="1:19" ht="12.75" customHeight="1">
      <c r="A64" s="28" t="s">
        <v>4</v>
      </c>
      <c r="B64" s="2" t="s">
        <v>78</v>
      </c>
      <c r="C64" s="2" t="s">
        <v>212</v>
      </c>
      <c r="D64" s="2" t="s">
        <v>283</v>
      </c>
      <c r="E64" s="14">
        <v>102490</v>
      </c>
      <c r="F64" s="2">
        <v>2</v>
      </c>
      <c r="G64" s="2">
        <v>1</v>
      </c>
      <c r="H64" s="14">
        <f t="shared" si="0"/>
        <v>25000</v>
      </c>
      <c r="I64" s="14">
        <v>20000</v>
      </c>
      <c r="J64" s="15">
        <f t="shared" si="1"/>
        <v>80</v>
      </c>
      <c r="K64" s="2"/>
      <c r="L64" s="14">
        <v>5000</v>
      </c>
    </row>
    <row r="65" spans="1:12" ht="12.75" customHeight="1">
      <c r="A65" s="11" t="s">
        <v>4</v>
      </c>
      <c r="B65" s="2" t="s">
        <v>61</v>
      </c>
      <c r="C65" s="2" t="s">
        <v>213</v>
      </c>
      <c r="D65" s="2" t="s">
        <v>284</v>
      </c>
      <c r="E65" s="14">
        <v>389190</v>
      </c>
      <c r="F65" s="2">
        <v>4</v>
      </c>
      <c r="G65" s="2">
        <v>3</v>
      </c>
      <c r="H65" s="14">
        <f t="shared" si="0"/>
        <v>52130</v>
      </c>
      <c r="I65" s="14">
        <v>36000</v>
      </c>
      <c r="J65" s="15">
        <f t="shared" si="1"/>
        <v>69.058123920966807</v>
      </c>
      <c r="K65" s="2"/>
      <c r="L65" s="14">
        <v>16130</v>
      </c>
    </row>
    <row r="66" spans="1:12" ht="12.75" customHeight="1">
      <c r="A66" s="28" t="s">
        <v>4</v>
      </c>
      <c r="B66" s="2" t="s">
        <v>78</v>
      </c>
      <c r="C66" s="2" t="s">
        <v>214</v>
      </c>
      <c r="D66" s="2" t="s">
        <v>285</v>
      </c>
      <c r="E66" s="14">
        <v>179996</v>
      </c>
      <c r="F66" s="2">
        <v>2</v>
      </c>
      <c r="G66" s="2">
        <v>1</v>
      </c>
      <c r="H66" s="14">
        <f t="shared" si="0"/>
        <v>62761</v>
      </c>
      <c r="I66" s="14">
        <v>43600</v>
      </c>
      <c r="J66" s="15">
        <f t="shared" si="1"/>
        <v>69.469893723809378</v>
      </c>
      <c r="K66" s="2"/>
      <c r="L66" s="14">
        <v>19161</v>
      </c>
    </row>
    <row r="67" spans="1:12" ht="12.75" customHeight="1">
      <c r="A67" s="28" t="s">
        <v>4</v>
      </c>
      <c r="B67" s="2" t="s">
        <v>78</v>
      </c>
      <c r="C67" s="2" t="s">
        <v>215</v>
      </c>
      <c r="D67" s="2" t="s">
        <v>286</v>
      </c>
      <c r="E67" s="14">
        <v>90000</v>
      </c>
      <c r="F67" s="2">
        <v>3</v>
      </c>
      <c r="G67" s="2">
        <v>2</v>
      </c>
      <c r="H67" s="14">
        <f t="shared" si="0"/>
        <v>44982</v>
      </c>
      <c r="I67" s="14">
        <v>35000</v>
      </c>
      <c r="J67" s="15">
        <f t="shared" si="1"/>
        <v>77.808901338313106</v>
      </c>
      <c r="K67" s="2"/>
      <c r="L67" s="14">
        <v>9982</v>
      </c>
    </row>
    <row r="68" spans="1:12" ht="12.75" customHeight="1">
      <c r="A68" s="28" t="s">
        <v>4</v>
      </c>
      <c r="B68" s="2" t="s">
        <v>78</v>
      </c>
      <c r="C68" s="2" t="s">
        <v>76</v>
      </c>
      <c r="D68" s="2" t="s">
        <v>287</v>
      </c>
      <c r="E68" s="14">
        <v>98000</v>
      </c>
      <c r="F68" s="2">
        <v>3</v>
      </c>
      <c r="G68" s="2">
        <v>2</v>
      </c>
      <c r="H68" s="14">
        <f t="shared" ref="H68:H95" si="2">SUM(I68+L68)</f>
        <v>51758</v>
      </c>
      <c r="I68" s="14">
        <v>38000</v>
      </c>
      <c r="J68" s="15">
        <f t="shared" ref="J68:J95" si="3">SUM(100*I68/H68)</f>
        <v>73.418601955253294</v>
      </c>
      <c r="K68" s="2"/>
      <c r="L68" s="14">
        <v>13758</v>
      </c>
    </row>
    <row r="69" spans="1:12" ht="12.75" customHeight="1">
      <c r="A69" s="28" t="s">
        <v>4</v>
      </c>
      <c r="B69" s="2" t="s">
        <v>78</v>
      </c>
      <c r="C69" s="2" t="s">
        <v>216</v>
      </c>
      <c r="D69" s="2" t="s">
        <v>288</v>
      </c>
      <c r="E69" s="14">
        <v>106146</v>
      </c>
      <c r="F69" s="2">
        <v>3</v>
      </c>
      <c r="G69" s="2">
        <v>2</v>
      </c>
      <c r="H69" s="14">
        <f t="shared" si="2"/>
        <v>17376</v>
      </c>
      <c r="I69" s="14">
        <v>10655</v>
      </c>
      <c r="J69" s="15">
        <f t="shared" si="3"/>
        <v>61.320211786372006</v>
      </c>
      <c r="K69" s="2"/>
      <c r="L69" s="14">
        <v>6721</v>
      </c>
    </row>
    <row r="70" spans="1:12" ht="12.75" customHeight="1">
      <c r="A70" s="28" t="s">
        <v>4</v>
      </c>
      <c r="B70" s="2" t="s">
        <v>78</v>
      </c>
      <c r="C70" s="2" t="s">
        <v>75</v>
      </c>
      <c r="D70" s="2" t="s">
        <v>289</v>
      </c>
      <c r="E70" s="14">
        <v>131364</v>
      </c>
      <c r="F70" s="2">
        <v>2</v>
      </c>
      <c r="G70" s="2">
        <v>1</v>
      </c>
      <c r="H70" s="14">
        <f t="shared" si="2"/>
        <v>35200</v>
      </c>
      <c r="I70" s="14">
        <v>25000</v>
      </c>
      <c r="J70" s="15">
        <f t="shared" si="3"/>
        <v>71.022727272727266</v>
      </c>
      <c r="K70" s="2"/>
      <c r="L70" s="14">
        <v>10200</v>
      </c>
    </row>
    <row r="71" spans="1:12" ht="12.75" customHeight="1">
      <c r="A71" s="28" t="s">
        <v>4</v>
      </c>
      <c r="B71" s="2" t="s">
        <v>78</v>
      </c>
      <c r="C71" s="2" t="s">
        <v>217</v>
      </c>
      <c r="D71" s="2" t="s">
        <v>290</v>
      </c>
      <c r="E71" s="14">
        <v>183856</v>
      </c>
      <c r="F71" s="2">
        <v>3</v>
      </c>
      <c r="G71" s="2">
        <v>2</v>
      </c>
      <c r="H71" s="14">
        <f t="shared" si="2"/>
        <v>68248</v>
      </c>
      <c r="I71" s="14">
        <v>52200</v>
      </c>
      <c r="J71" s="15">
        <f t="shared" si="3"/>
        <v>76.485757824405113</v>
      </c>
      <c r="K71" s="36"/>
      <c r="L71" s="14">
        <v>16048</v>
      </c>
    </row>
    <row r="72" spans="1:12" ht="12.75" customHeight="1">
      <c r="A72" s="28" t="s">
        <v>4</v>
      </c>
      <c r="B72" s="2" t="s">
        <v>78</v>
      </c>
      <c r="C72" s="2" t="s">
        <v>218</v>
      </c>
      <c r="D72" s="2" t="s">
        <v>291</v>
      </c>
      <c r="E72" s="14">
        <v>90437</v>
      </c>
      <c r="F72" s="2">
        <v>4</v>
      </c>
      <c r="G72" s="2">
        <v>3</v>
      </c>
      <c r="H72" s="14">
        <f t="shared" si="2"/>
        <v>24000</v>
      </c>
      <c r="I72" s="14">
        <v>23000</v>
      </c>
      <c r="J72" s="15">
        <f t="shared" si="3"/>
        <v>95.833333333333329</v>
      </c>
      <c r="K72" s="36"/>
      <c r="L72" s="14">
        <v>1000</v>
      </c>
    </row>
    <row r="73" spans="1:12" ht="12.75" customHeight="1">
      <c r="A73" s="28" t="s">
        <v>4</v>
      </c>
      <c r="B73" s="2" t="s">
        <v>78</v>
      </c>
      <c r="C73" s="2" t="s">
        <v>219</v>
      </c>
      <c r="D73" s="2" t="s">
        <v>292</v>
      </c>
      <c r="E73" s="14">
        <v>50000</v>
      </c>
      <c r="F73" s="2">
        <v>2</v>
      </c>
      <c r="G73" s="2">
        <v>1</v>
      </c>
      <c r="H73" s="14">
        <f t="shared" si="2"/>
        <v>25750</v>
      </c>
      <c r="I73" s="14">
        <v>20000</v>
      </c>
      <c r="J73" s="15">
        <f t="shared" si="3"/>
        <v>77.669902912621353</v>
      </c>
      <c r="K73" s="36"/>
      <c r="L73" s="14">
        <v>5750</v>
      </c>
    </row>
    <row r="74" spans="1:12" ht="12.75" customHeight="1">
      <c r="A74" s="28" t="s">
        <v>4</v>
      </c>
      <c r="B74" s="2" t="s">
        <v>61</v>
      </c>
      <c r="C74" s="2" t="s">
        <v>8</v>
      </c>
      <c r="D74" s="2" t="s">
        <v>293</v>
      </c>
      <c r="E74" s="14">
        <v>379000</v>
      </c>
      <c r="F74" s="2">
        <v>4</v>
      </c>
      <c r="G74" s="2">
        <v>3</v>
      </c>
      <c r="H74" s="14">
        <f t="shared" si="2"/>
        <v>96000</v>
      </c>
      <c r="I74" s="14">
        <v>60000</v>
      </c>
      <c r="J74" s="15">
        <f t="shared" si="3"/>
        <v>62.5</v>
      </c>
      <c r="K74" s="36"/>
      <c r="L74" s="14">
        <v>36000</v>
      </c>
    </row>
    <row r="75" spans="1:12" ht="12.75" customHeight="1">
      <c r="A75" s="28" t="s">
        <v>4</v>
      </c>
      <c r="B75" s="2" t="s">
        <v>78</v>
      </c>
      <c r="C75" s="2" t="s">
        <v>220</v>
      </c>
      <c r="D75" s="2" t="s">
        <v>294</v>
      </c>
      <c r="E75" s="14">
        <v>100413</v>
      </c>
      <c r="F75" s="2">
        <v>3</v>
      </c>
      <c r="G75" s="2">
        <v>2</v>
      </c>
      <c r="H75" s="14">
        <f t="shared" si="2"/>
        <v>56000</v>
      </c>
      <c r="I75" s="14">
        <v>48000</v>
      </c>
      <c r="J75" s="15">
        <f t="shared" si="3"/>
        <v>85.714285714285708</v>
      </c>
      <c r="K75" s="36"/>
      <c r="L75" s="14">
        <v>8000</v>
      </c>
    </row>
    <row r="76" spans="1:12" ht="12.75" customHeight="1">
      <c r="A76" s="28" t="s">
        <v>4</v>
      </c>
      <c r="B76" s="2" t="s">
        <v>61</v>
      </c>
      <c r="C76" s="2" t="s">
        <v>221</v>
      </c>
      <c r="D76" s="2" t="s">
        <v>295</v>
      </c>
      <c r="E76" s="14">
        <v>339686</v>
      </c>
      <c r="F76" s="2">
        <v>5</v>
      </c>
      <c r="G76" s="2">
        <v>3</v>
      </c>
      <c r="H76" s="14">
        <f t="shared" si="2"/>
        <v>140260</v>
      </c>
      <c r="I76" s="14">
        <v>108000</v>
      </c>
      <c r="J76" s="15">
        <f t="shared" si="3"/>
        <v>76.99985740767147</v>
      </c>
      <c r="K76" s="36"/>
      <c r="L76" s="14">
        <v>32260</v>
      </c>
    </row>
    <row r="77" spans="1:12" ht="12.75" customHeight="1">
      <c r="A77" s="28" t="s">
        <v>4</v>
      </c>
      <c r="B77" s="2" t="s">
        <v>61</v>
      </c>
      <c r="C77" s="2" t="s">
        <v>5</v>
      </c>
      <c r="D77" s="2" t="s">
        <v>296</v>
      </c>
      <c r="E77" s="14">
        <v>218138</v>
      </c>
      <c r="F77" s="2">
        <v>3</v>
      </c>
      <c r="G77" s="2">
        <v>2</v>
      </c>
      <c r="H77" s="14">
        <f t="shared" si="2"/>
        <v>63500</v>
      </c>
      <c r="I77" s="14">
        <v>42500</v>
      </c>
      <c r="J77" s="15">
        <f t="shared" si="3"/>
        <v>66.929133858267718</v>
      </c>
      <c r="K77" s="36"/>
      <c r="L77" s="14">
        <v>21000</v>
      </c>
    </row>
    <row r="78" spans="1:12" ht="12.75" customHeight="1">
      <c r="A78" s="28" t="s">
        <v>4</v>
      </c>
      <c r="B78" s="2" t="s">
        <v>78</v>
      </c>
      <c r="C78" s="2" t="s">
        <v>222</v>
      </c>
      <c r="D78" s="2" t="s">
        <v>297</v>
      </c>
      <c r="E78" s="14">
        <v>148000</v>
      </c>
      <c r="F78" s="2">
        <v>3</v>
      </c>
      <c r="G78" s="2">
        <v>2</v>
      </c>
      <c r="H78" s="14">
        <f t="shared" si="2"/>
        <v>48000</v>
      </c>
      <c r="I78" s="14">
        <v>38000</v>
      </c>
      <c r="J78" s="15">
        <f t="shared" si="3"/>
        <v>79.166666666666671</v>
      </c>
      <c r="K78" s="36"/>
      <c r="L78" s="14">
        <v>10000</v>
      </c>
    </row>
    <row r="79" spans="1:12" ht="12.75" customHeight="1">
      <c r="A79" s="28" t="s">
        <v>4</v>
      </c>
      <c r="B79" s="2" t="s">
        <v>78</v>
      </c>
      <c r="C79" s="2" t="s">
        <v>223</v>
      </c>
      <c r="D79" s="2" t="s">
        <v>298</v>
      </c>
      <c r="E79" s="14">
        <v>91000</v>
      </c>
      <c r="F79" s="2">
        <v>4</v>
      </c>
      <c r="G79" s="2">
        <v>2</v>
      </c>
      <c r="H79" s="14">
        <f t="shared" si="2"/>
        <v>38000</v>
      </c>
      <c r="I79" s="14">
        <v>36000</v>
      </c>
      <c r="J79" s="15">
        <f t="shared" si="3"/>
        <v>94.736842105263165</v>
      </c>
      <c r="K79" s="36"/>
      <c r="L79" s="14">
        <v>2000</v>
      </c>
    </row>
    <row r="80" spans="1:12" ht="12.75" customHeight="1">
      <c r="A80" s="28" t="s">
        <v>4</v>
      </c>
      <c r="B80" s="2" t="s">
        <v>78</v>
      </c>
      <c r="C80" s="2" t="s">
        <v>64</v>
      </c>
      <c r="D80" s="2" t="s">
        <v>299</v>
      </c>
      <c r="E80" s="14">
        <v>149000</v>
      </c>
      <c r="F80" s="2">
        <v>2</v>
      </c>
      <c r="G80" s="2">
        <v>1</v>
      </c>
      <c r="H80" s="14">
        <f t="shared" si="2"/>
        <v>50500</v>
      </c>
      <c r="I80" s="14">
        <v>40500</v>
      </c>
      <c r="J80" s="15">
        <f t="shared" si="3"/>
        <v>80.198019801980195</v>
      </c>
      <c r="K80" s="36"/>
      <c r="L80" s="14">
        <v>10000</v>
      </c>
    </row>
    <row r="81" spans="1:12" ht="12.75" customHeight="1">
      <c r="A81" s="28" t="s">
        <v>4</v>
      </c>
      <c r="B81" s="2" t="s">
        <v>78</v>
      </c>
      <c r="C81" s="2" t="s">
        <v>74</v>
      </c>
      <c r="D81" s="2" t="s">
        <v>300</v>
      </c>
      <c r="E81" s="14">
        <v>91000</v>
      </c>
      <c r="F81" s="2">
        <v>4</v>
      </c>
      <c r="G81" s="2">
        <v>3</v>
      </c>
      <c r="H81" s="14">
        <f t="shared" si="2"/>
        <v>30000</v>
      </c>
      <c r="I81" s="14">
        <v>29500</v>
      </c>
      <c r="J81" s="15">
        <f t="shared" si="3"/>
        <v>98.333333333333329</v>
      </c>
      <c r="K81" s="36"/>
      <c r="L81" s="14">
        <v>500</v>
      </c>
    </row>
    <row r="82" spans="1:12" ht="12.75" customHeight="1">
      <c r="A82" s="28" t="s">
        <v>4</v>
      </c>
      <c r="B82" s="2" t="s">
        <v>78</v>
      </c>
      <c r="C82" s="2" t="s">
        <v>224</v>
      </c>
      <c r="D82" s="2" t="s">
        <v>301</v>
      </c>
      <c r="E82" s="14">
        <v>50000</v>
      </c>
      <c r="F82" s="2">
        <v>2</v>
      </c>
      <c r="G82" s="2">
        <v>1</v>
      </c>
      <c r="H82" s="14">
        <f t="shared" si="2"/>
        <v>25750</v>
      </c>
      <c r="I82" s="14">
        <v>20000</v>
      </c>
      <c r="J82" s="15">
        <f t="shared" si="3"/>
        <v>77.669902912621353</v>
      </c>
      <c r="K82" s="36"/>
      <c r="L82" s="14">
        <v>5750</v>
      </c>
    </row>
    <row r="83" spans="1:12" ht="12.75" customHeight="1">
      <c r="A83" s="28" t="s">
        <v>4</v>
      </c>
      <c r="B83" s="2" t="s">
        <v>78</v>
      </c>
      <c r="C83" s="2" t="s">
        <v>225</v>
      </c>
      <c r="D83" s="2" t="s">
        <v>302</v>
      </c>
      <c r="E83" s="14">
        <v>91000</v>
      </c>
      <c r="F83" s="2">
        <v>4</v>
      </c>
      <c r="G83" s="2">
        <v>3</v>
      </c>
      <c r="H83" s="14">
        <f t="shared" si="2"/>
        <v>21000</v>
      </c>
      <c r="I83" s="14">
        <v>20000</v>
      </c>
      <c r="J83" s="15">
        <f t="shared" si="3"/>
        <v>95.238095238095241</v>
      </c>
      <c r="K83" s="36"/>
      <c r="L83" s="14">
        <v>1000</v>
      </c>
    </row>
    <row r="84" spans="1:12" ht="12.75" customHeight="1">
      <c r="A84" s="28" t="s">
        <v>4</v>
      </c>
      <c r="B84" s="2" t="s">
        <v>78</v>
      </c>
      <c r="C84" s="2" t="s">
        <v>226</v>
      </c>
      <c r="D84" s="2" t="s">
        <v>303</v>
      </c>
      <c r="E84" s="14">
        <v>179230</v>
      </c>
      <c r="F84" s="2">
        <v>3</v>
      </c>
      <c r="G84" s="2">
        <v>2</v>
      </c>
      <c r="H84" s="14">
        <f t="shared" si="2"/>
        <v>85000</v>
      </c>
      <c r="I84" s="14">
        <v>60000</v>
      </c>
      <c r="J84" s="15">
        <f t="shared" si="3"/>
        <v>70.588235294117652</v>
      </c>
      <c r="K84" s="36"/>
      <c r="L84" s="14">
        <v>25000</v>
      </c>
    </row>
    <row r="85" spans="1:12" ht="12.75" customHeight="1">
      <c r="A85" s="28" t="s">
        <v>4</v>
      </c>
      <c r="B85" s="2" t="s">
        <v>78</v>
      </c>
      <c r="C85" s="2" t="s">
        <v>227</v>
      </c>
      <c r="D85" s="2" t="s">
        <v>304</v>
      </c>
      <c r="E85" s="14">
        <v>91000</v>
      </c>
      <c r="F85" s="2">
        <v>4</v>
      </c>
      <c r="G85" s="2">
        <v>2</v>
      </c>
      <c r="H85" s="14">
        <f t="shared" si="2"/>
        <v>34000</v>
      </c>
      <c r="I85" s="14">
        <v>26000</v>
      </c>
      <c r="J85" s="15">
        <f t="shared" si="3"/>
        <v>76.470588235294116</v>
      </c>
      <c r="K85" s="36"/>
      <c r="L85" s="14">
        <v>8000</v>
      </c>
    </row>
    <row r="86" spans="1:12" ht="12.75" customHeight="1">
      <c r="A86" s="28" t="s">
        <v>4</v>
      </c>
      <c r="B86" s="2" t="s">
        <v>61</v>
      </c>
      <c r="C86" s="2" t="s">
        <v>228</v>
      </c>
      <c r="D86" s="2" t="s">
        <v>305</v>
      </c>
      <c r="E86" s="14">
        <v>110000</v>
      </c>
      <c r="F86" s="2">
        <v>3</v>
      </c>
      <c r="G86" s="2">
        <v>1</v>
      </c>
      <c r="H86" s="14">
        <f t="shared" si="2"/>
        <v>19000</v>
      </c>
      <c r="I86" s="14">
        <v>12000</v>
      </c>
      <c r="J86" s="15">
        <f t="shared" si="3"/>
        <v>63.157894736842103</v>
      </c>
      <c r="K86" s="36"/>
      <c r="L86" s="14">
        <v>7000</v>
      </c>
    </row>
    <row r="87" spans="1:12" ht="12.75" customHeight="1">
      <c r="A87" s="28" t="s">
        <v>4</v>
      </c>
      <c r="B87" s="2" t="s">
        <v>78</v>
      </c>
      <c r="C87" s="2" t="s">
        <v>229</v>
      </c>
      <c r="D87" s="2" t="s">
        <v>306</v>
      </c>
      <c r="E87" s="14">
        <v>149500</v>
      </c>
      <c r="F87" s="2">
        <v>2</v>
      </c>
      <c r="G87" s="2">
        <v>1</v>
      </c>
      <c r="H87" s="14">
        <f t="shared" si="2"/>
        <v>37400</v>
      </c>
      <c r="I87" s="14">
        <v>29400</v>
      </c>
      <c r="J87" s="15">
        <f t="shared" si="3"/>
        <v>78.609625668449198</v>
      </c>
      <c r="K87" s="36"/>
      <c r="L87" s="14">
        <v>8000</v>
      </c>
    </row>
    <row r="88" spans="1:12" ht="12.75" customHeight="1">
      <c r="A88" s="28" t="s">
        <v>4</v>
      </c>
      <c r="B88" s="2" t="s">
        <v>61</v>
      </c>
      <c r="C88" s="2" t="s">
        <v>230</v>
      </c>
      <c r="D88" s="2" t="s">
        <v>307</v>
      </c>
      <c r="E88" s="14">
        <v>196670</v>
      </c>
      <c r="F88" s="2">
        <v>3</v>
      </c>
      <c r="G88" s="2">
        <v>2</v>
      </c>
      <c r="H88" s="14">
        <f t="shared" si="2"/>
        <v>89000</v>
      </c>
      <c r="I88" s="14">
        <v>54000</v>
      </c>
      <c r="J88" s="15">
        <f t="shared" si="3"/>
        <v>60.674157303370784</v>
      </c>
      <c r="K88" s="36"/>
      <c r="L88" s="14">
        <v>35000</v>
      </c>
    </row>
    <row r="89" spans="1:12" ht="12.75" customHeight="1">
      <c r="A89" s="28" t="s">
        <v>4</v>
      </c>
      <c r="B89" s="2" t="s">
        <v>78</v>
      </c>
      <c r="C89" s="2" t="s">
        <v>231</v>
      </c>
      <c r="D89" s="2" t="s">
        <v>308</v>
      </c>
      <c r="E89" s="14">
        <v>141270</v>
      </c>
      <c r="F89" s="2">
        <v>3</v>
      </c>
      <c r="G89" s="2">
        <v>2</v>
      </c>
      <c r="H89" s="14">
        <f t="shared" si="2"/>
        <v>102000</v>
      </c>
      <c r="I89" s="14">
        <v>66000</v>
      </c>
      <c r="J89" s="15">
        <f t="shared" si="3"/>
        <v>64.705882352941174</v>
      </c>
      <c r="K89" s="36"/>
      <c r="L89" s="14">
        <v>36000</v>
      </c>
    </row>
    <row r="90" spans="1:12" ht="12.75" customHeight="1">
      <c r="A90" s="28" t="s">
        <v>4</v>
      </c>
      <c r="B90" s="2" t="s">
        <v>61</v>
      </c>
      <c r="C90" s="2" t="s">
        <v>232</v>
      </c>
      <c r="D90" s="2" t="s">
        <v>309</v>
      </c>
      <c r="E90" s="14">
        <v>379490</v>
      </c>
      <c r="F90" s="2">
        <v>5</v>
      </c>
      <c r="G90" s="2">
        <v>3</v>
      </c>
      <c r="H90" s="14">
        <f t="shared" si="2"/>
        <v>164000</v>
      </c>
      <c r="I90" s="14">
        <v>104000</v>
      </c>
      <c r="J90" s="15">
        <f t="shared" si="3"/>
        <v>63.414634146341463</v>
      </c>
      <c r="K90" s="36"/>
      <c r="L90" s="14">
        <v>60000</v>
      </c>
    </row>
    <row r="91" spans="1:12" ht="12.75" customHeight="1">
      <c r="A91" s="28" t="s">
        <v>4</v>
      </c>
      <c r="B91" s="2" t="s">
        <v>78</v>
      </c>
      <c r="C91" s="2" t="s">
        <v>233</v>
      </c>
      <c r="D91" s="2" t="s">
        <v>310</v>
      </c>
      <c r="E91" s="14">
        <v>50000</v>
      </c>
      <c r="F91" s="2">
        <v>2</v>
      </c>
      <c r="G91" s="2">
        <v>1</v>
      </c>
      <c r="H91" s="14">
        <f t="shared" si="2"/>
        <v>25750</v>
      </c>
      <c r="I91" s="14">
        <v>20000</v>
      </c>
      <c r="J91" s="15">
        <f t="shared" si="3"/>
        <v>77.669902912621353</v>
      </c>
      <c r="K91" s="36"/>
      <c r="L91" s="14">
        <v>5750</v>
      </c>
    </row>
    <row r="92" spans="1:12" ht="12.75" customHeight="1">
      <c r="A92" s="28" t="s">
        <v>4</v>
      </c>
      <c r="B92" s="2" t="s">
        <v>78</v>
      </c>
      <c r="C92" s="2" t="s">
        <v>234</v>
      </c>
      <c r="D92" s="2" t="s">
        <v>311</v>
      </c>
      <c r="E92" s="14">
        <v>145000</v>
      </c>
      <c r="F92" s="2">
        <v>2</v>
      </c>
      <c r="G92" s="2">
        <v>1</v>
      </c>
      <c r="H92" s="14">
        <f t="shared" si="2"/>
        <v>68000</v>
      </c>
      <c r="I92" s="14">
        <v>63000</v>
      </c>
      <c r="J92" s="15">
        <f t="shared" si="3"/>
        <v>92.647058823529406</v>
      </c>
      <c r="K92" s="36"/>
      <c r="L92" s="14">
        <v>5000</v>
      </c>
    </row>
    <row r="93" spans="1:12" ht="12.75" customHeight="1">
      <c r="A93" s="28" t="s">
        <v>4</v>
      </c>
      <c r="B93" s="2" t="s">
        <v>78</v>
      </c>
      <c r="C93" s="2" t="s">
        <v>235</v>
      </c>
      <c r="D93" s="2" t="s">
        <v>312</v>
      </c>
      <c r="E93" s="14">
        <v>91000</v>
      </c>
      <c r="F93" s="2">
        <v>3</v>
      </c>
      <c r="G93" s="2">
        <v>2</v>
      </c>
      <c r="H93" s="14">
        <f t="shared" si="2"/>
        <v>20965</v>
      </c>
      <c r="I93" s="14">
        <v>17965</v>
      </c>
      <c r="J93" s="15">
        <f t="shared" si="3"/>
        <v>85.690436441688533</v>
      </c>
      <c r="K93" s="36"/>
      <c r="L93" s="14">
        <v>3000</v>
      </c>
    </row>
    <row r="94" spans="1:12" ht="12.75" customHeight="1">
      <c r="A94" s="28" t="s">
        <v>4</v>
      </c>
      <c r="B94" s="2" t="s">
        <v>61</v>
      </c>
      <c r="C94" s="2" t="s">
        <v>236</v>
      </c>
      <c r="D94" s="114" t="s">
        <v>313</v>
      </c>
      <c r="E94" s="14">
        <v>251594</v>
      </c>
      <c r="F94" s="2">
        <v>5</v>
      </c>
      <c r="G94" s="2">
        <v>3</v>
      </c>
      <c r="H94" s="14">
        <f t="shared" si="2"/>
        <v>151000</v>
      </c>
      <c r="I94" s="14">
        <v>96000</v>
      </c>
      <c r="J94" s="15">
        <f t="shared" si="3"/>
        <v>63.576158940397349</v>
      </c>
      <c r="K94" s="36"/>
      <c r="L94" s="14">
        <v>55000</v>
      </c>
    </row>
    <row r="95" spans="1:12" ht="12.75" customHeight="1">
      <c r="A95" s="28" t="s">
        <v>4</v>
      </c>
      <c r="B95" s="2" t="s">
        <v>78</v>
      </c>
      <c r="C95" s="2" t="s">
        <v>71</v>
      </c>
      <c r="D95" s="2" t="s">
        <v>314</v>
      </c>
      <c r="E95" s="14">
        <v>117500</v>
      </c>
      <c r="F95" s="2">
        <v>3</v>
      </c>
      <c r="G95" s="2">
        <v>2</v>
      </c>
      <c r="H95" s="14">
        <f t="shared" si="2"/>
        <v>54000</v>
      </c>
      <c r="I95" s="14">
        <v>42000</v>
      </c>
      <c r="J95" s="15">
        <f t="shared" si="3"/>
        <v>77.777777777777771</v>
      </c>
      <c r="K95" s="36"/>
      <c r="L95" s="14">
        <v>12000</v>
      </c>
    </row>
    <row r="96" spans="1:12" ht="12.75" customHeight="1">
      <c r="A96" s="67"/>
      <c r="B96" s="22"/>
      <c r="C96" s="22"/>
      <c r="D96" s="72"/>
      <c r="E96" s="73"/>
      <c r="F96" s="68"/>
      <c r="G96" s="68"/>
      <c r="H96" s="69">
        <f>SUM(H3:H95)</f>
        <v>6415107</v>
      </c>
      <c r="I96" s="69">
        <f>SUM(I3:I95)</f>
        <v>4459542</v>
      </c>
      <c r="J96" s="70"/>
      <c r="K96" s="71"/>
    </row>
    <row r="97" spans="1:12" ht="12.75" customHeight="1">
      <c r="A97" s="67"/>
      <c r="B97" s="22"/>
      <c r="C97" s="22"/>
      <c r="D97" s="2"/>
      <c r="E97" s="38"/>
      <c r="F97" s="68"/>
      <c r="G97" s="68"/>
      <c r="H97" s="69"/>
      <c r="I97" s="69"/>
      <c r="J97" s="70"/>
      <c r="K97" s="71"/>
    </row>
    <row r="98" spans="1:12" ht="12.75" customHeight="1">
      <c r="A98" s="67"/>
      <c r="B98" s="22"/>
      <c r="C98" s="22"/>
      <c r="D98" s="2"/>
      <c r="E98" s="38"/>
      <c r="F98" s="68"/>
      <c r="G98" s="68"/>
      <c r="H98" s="69"/>
      <c r="I98" s="69"/>
      <c r="J98" s="70"/>
      <c r="K98" s="71"/>
    </row>
    <row r="99" spans="1:12" ht="12.75" customHeight="1">
      <c r="A99" s="49" t="s">
        <v>52</v>
      </c>
      <c r="D99" s="16" t="s">
        <v>54</v>
      </c>
      <c r="E99" s="84">
        <f>SUM(E3:E95)</f>
        <v>16123462</v>
      </c>
      <c r="H99" s="42"/>
      <c r="I99" s="42"/>
      <c r="J99" s="12"/>
    </row>
    <row r="100" spans="1:12" ht="12.75" customHeight="1">
      <c r="D100" s="17"/>
      <c r="E100" s="39"/>
    </row>
    <row r="101" spans="1:12" ht="12.75" customHeight="1">
      <c r="D101" s="17" t="s">
        <v>51</v>
      </c>
      <c r="E101" s="84">
        <v>650000</v>
      </c>
    </row>
    <row r="102" spans="1:12" ht="12.75" customHeight="1">
      <c r="D102" s="16" t="s">
        <v>55</v>
      </c>
      <c r="E102" s="84">
        <v>279338</v>
      </c>
    </row>
    <row r="103" spans="1:12" ht="12.75" customHeight="1">
      <c r="D103" s="17"/>
      <c r="E103" s="39"/>
    </row>
    <row r="104" spans="1:12" ht="12.75" customHeight="1">
      <c r="D104" s="17" t="s">
        <v>56</v>
      </c>
      <c r="E104" s="84">
        <f>SUM(E99:E102)</f>
        <v>17052800</v>
      </c>
    </row>
    <row r="105" spans="1:12" ht="12.75" customHeight="1">
      <c r="D105" s="27" t="s">
        <v>171</v>
      </c>
      <c r="E105" s="127">
        <v>17325000</v>
      </c>
    </row>
    <row r="106" spans="1:12" ht="12.75" customHeight="1">
      <c r="D106" s="27" t="s">
        <v>172</v>
      </c>
      <c r="E106" s="12">
        <f>SUM(E105-E104)</f>
        <v>272200</v>
      </c>
    </row>
    <row r="108" spans="1:12" ht="12.75" customHeight="1">
      <c r="A108" s="6" t="s">
        <v>173</v>
      </c>
    </row>
    <row r="109" spans="1:12" s="10" customFormat="1" ht="12.75" customHeight="1">
      <c r="A109" s="11" t="s">
        <v>316</v>
      </c>
      <c r="B109" s="80" t="s">
        <v>61</v>
      </c>
      <c r="C109" s="80" t="s">
        <v>194</v>
      </c>
      <c r="D109" s="80" t="s">
        <v>262</v>
      </c>
      <c r="E109" s="20">
        <v>272200</v>
      </c>
      <c r="F109" s="80">
        <v>2</v>
      </c>
      <c r="G109" s="80">
        <v>1</v>
      </c>
      <c r="H109" s="20">
        <f>SUM(I109+L109)</f>
        <v>41500</v>
      </c>
      <c r="I109" s="20">
        <v>25000</v>
      </c>
      <c r="J109" s="81">
        <f>SUM(100*I109/H109)</f>
        <v>60.24096385542169</v>
      </c>
      <c r="K109" s="80"/>
      <c r="L109" s="20">
        <v>16500</v>
      </c>
    </row>
    <row r="110" spans="1:12" ht="12.75" customHeight="1">
      <c r="D110" s="45" t="s">
        <v>174</v>
      </c>
      <c r="E110" s="85">
        <f>SUM(E108:E109)</f>
        <v>272200</v>
      </c>
    </row>
    <row r="111" spans="1:12" ht="12.75" customHeight="1">
      <c r="D111" s="46"/>
      <c r="E111" s="33"/>
    </row>
    <row r="112" spans="1:12" ht="12.75" customHeight="1">
      <c r="D112" s="55" t="s">
        <v>164</v>
      </c>
      <c r="E112" s="85"/>
    </row>
    <row r="113" spans="4:5" ht="12.75" customHeight="1">
      <c r="D113" s="45" t="s">
        <v>55</v>
      </c>
      <c r="E113" s="85"/>
    </row>
    <row r="114" spans="4:5" ht="12.75" customHeight="1">
      <c r="D114" s="46"/>
      <c r="E114" s="33"/>
    </row>
    <row r="115" spans="4:5" ht="12.75" customHeight="1">
      <c r="D115" s="46" t="s">
        <v>410</v>
      </c>
      <c r="E115" s="34">
        <f>SUM(E110:E114)</f>
        <v>272200</v>
      </c>
    </row>
    <row r="116" spans="4:5" ht="12.75" customHeight="1">
      <c r="D116" s="1"/>
      <c r="E116"/>
    </row>
    <row r="117" spans="4:5" ht="12.75" customHeight="1">
      <c r="D117" s="1"/>
      <c r="E117"/>
    </row>
    <row r="118" spans="4:5" ht="12.75" customHeight="1">
      <c r="D118" s="45" t="s">
        <v>175</v>
      </c>
      <c r="E118" s="85">
        <f>SUM(E99+E110)</f>
        <v>16395662</v>
      </c>
    </row>
    <row r="119" spans="4:5" ht="12.75" customHeight="1">
      <c r="D119" s="46"/>
      <c r="E119" s="33"/>
    </row>
    <row r="120" spans="4:5" ht="12.75" customHeight="1">
      <c r="D120" s="55" t="s">
        <v>164</v>
      </c>
      <c r="E120" s="85">
        <f>SUM(E101+E112)</f>
        <v>650000</v>
      </c>
    </row>
    <row r="121" spans="4:5" ht="12.75" customHeight="1">
      <c r="D121" s="45" t="s">
        <v>55</v>
      </c>
      <c r="E121" s="85">
        <f>SUM(E102+E113)</f>
        <v>279338</v>
      </c>
    </row>
    <row r="122" spans="4:5" ht="12.75" customHeight="1">
      <c r="D122" s="46"/>
      <c r="E122" s="33"/>
    </row>
    <row r="123" spans="4:5" ht="12.75" customHeight="1">
      <c r="D123" s="46" t="s">
        <v>52</v>
      </c>
      <c r="E123" s="85">
        <f>SUM(E118+E120+E121)</f>
        <v>17325000</v>
      </c>
    </row>
    <row r="124" spans="4:5" ht="12.75" customHeight="1">
      <c r="D124" s="27" t="s">
        <v>171</v>
      </c>
      <c r="E124" s="127">
        <v>17325000</v>
      </c>
    </row>
    <row r="125" spans="4:5" ht="12.75" customHeight="1">
      <c r="D125" s="82" t="s">
        <v>172</v>
      </c>
      <c r="E125" s="83">
        <f>SUM(E124-E123)</f>
        <v>0</v>
      </c>
    </row>
  </sheetData>
  <autoFilter ref="A2:S96"/>
  <phoneticPr fontId="0" type="noConversion"/>
  <pageMargins left="0.78740157499999996" right="0.78740157499999996" top="0.984251969" bottom="0.984251969" header="0.4921259845" footer="0.4921259845"/>
  <pageSetup paperSize="9" scale="70" orientation="landscape" horizontalDpi="4294967294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68"/>
  <sheetViews>
    <sheetView workbookViewId="0">
      <selection activeCell="D20" sqref="D20"/>
    </sheetView>
  </sheetViews>
  <sheetFormatPr defaultRowHeight="12.75"/>
  <cols>
    <col min="1" max="1" width="9.28515625" customWidth="1"/>
    <col min="2" max="3" width="15.140625" customWidth="1"/>
    <col min="4" max="4" width="16.42578125" customWidth="1"/>
    <col min="5" max="5" width="20.28515625" customWidth="1"/>
  </cols>
  <sheetData>
    <row r="1" spans="1:5" ht="23.25">
      <c r="A1" s="131" t="s">
        <v>402</v>
      </c>
      <c r="B1" s="131"/>
      <c r="C1" s="131"/>
      <c r="D1" s="131"/>
      <c r="E1" s="131"/>
    </row>
    <row r="2" spans="1:5" ht="23.25">
      <c r="A2" s="94"/>
      <c r="B2" s="94"/>
      <c r="C2" s="94"/>
      <c r="D2" s="94"/>
      <c r="E2" s="94"/>
    </row>
    <row r="3" spans="1:5" ht="23.25">
      <c r="A3" s="94"/>
      <c r="B3" s="94"/>
      <c r="C3" s="94"/>
      <c r="D3" s="94"/>
      <c r="E3" s="94"/>
    </row>
    <row r="4" spans="1:5" ht="13.5" thickBot="1">
      <c r="C4" t="s">
        <v>403</v>
      </c>
    </row>
    <row r="5" spans="1:5" ht="15.75" thickBot="1">
      <c r="A5" s="95" t="s">
        <v>1</v>
      </c>
      <c r="B5" s="96" t="s">
        <v>404</v>
      </c>
      <c r="C5" s="96" t="s">
        <v>405</v>
      </c>
      <c r="D5" s="96" t="s">
        <v>406</v>
      </c>
      <c r="E5" s="97" t="s">
        <v>407</v>
      </c>
    </row>
    <row r="6" spans="1:5">
      <c r="A6" s="98" t="s">
        <v>4</v>
      </c>
      <c r="B6" s="99">
        <v>17325</v>
      </c>
      <c r="C6" s="99">
        <v>16396</v>
      </c>
      <c r="D6" s="99">
        <v>650</v>
      </c>
      <c r="E6" s="100">
        <v>279</v>
      </c>
    </row>
    <row r="7" spans="1:5">
      <c r="A7" s="101" t="s">
        <v>12</v>
      </c>
      <c r="B7" s="102">
        <v>24712</v>
      </c>
      <c r="C7" s="102">
        <v>24361</v>
      </c>
      <c r="D7" s="102">
        <v>151</v>
      </c>
      <c r="E7" s="103">
        <v>200</v>
      </c>
    </row>
    <row r="8" spans="1:5">
      <c r="A8" s="101" t="s">
        <v>49</v>
      </c>
      <c r="B8" s="102">
        <v>6544</v>
      </c>
      <c r="C8" s="102">
        <v>6203.1890000000003</v>
      </c>
      <c r="D8" s="102">
        <v>340.863</v>
      </c>
      <c r="E8" s="103">
        <v>0</v>
      </c>
    </row>
    <row r="9" spans="1:5">
      <c r="A9" s="101" t="s">
        <v>47</v>
      </c>
      <c r="B9" s="102">
        <v>141</v>
      </c>
      <c r="C9" s="102">
        <v>141</v>
      </c>
      <c r="D9" s="102">
        <v>0</v>
      </c>
      <c r="E9" s="103">
        <v>0</v>
      </c>
    </row>
    <row r="10" spans="1:5">
      <c r="A10" s="101" t="s">
        <v>39</v>
      </c>
      <c r="B10" s="102">
        <v>7725</v>
      </c>
      <c r="C10" s="102">
        <v>7725</v>
      </c>
      <c r="D10" s="102">
        <v>0</v>
      </c>
      <c r="E10" s="103">
        <v>0</v>
      </c>
    </row>
    <row r="11" spans="1:5">
      <c r="A11" s="101" t="s">
        <v>46</v>
      </c>
      <c r="B11" s="102">
        <v>2188</v>
      </c>
      <c r="C11" s="102">
        <v>2188</v>
      </c>
      <c r="D11" s="102">
        <v>0</v>
      </c>
      <c r="E11" s="103">
        <v>0</v>
      </c>
    </row>
    <row r="12" spans="1:5">
      <c r="A12" s="101" t="s">
        <v>27</v>
      </c>
      <c r="B12" s="102">
        <v>23182</v>
      </c>
      <c r="C12" s="102">
        <v>22316</v>
      </c>
      <c r="D12" s="102">
        <v>751</v>
      </c>
      <c r="E12" s="103">
        <v>115</v>
      </c>
    </row>
    <row r="13" spans="1:5">
      <c r="A13" s="101" t="s">
        <v>408</v>
      </c>
      <c r="B13" s="102">
        <v>0</v>
      </c>
      <c r="C13" s="102">
        <v>0</v>
      </c>
      <c r="D13" s="102">
        <v>0</v>
      </c>
      <c r="E13" s="103">
        <v>0</v>
      </c>
    </row>
    <row r="14" spans="1:5">
      <c r="A14" s="104" t="s">
        <v>48</v>
      </c>
      <c r="B14" s="105">
        <v>580</v>
      </c>
      <c r="C14" s="105">
        <v>560</v>
      </c>
      <c r="D14" s="105">
        <v>20</v>
      </c>
      <c r="E14" s="106">
        <v>0</v>
      </c>
    </row>
    <row r="15" spans="1:5" ht="13.5" thickBot="1">
      <c r="A15" s="107" t="s">
        <v>398</v>
      </c>
      <c r="B15" s="108">
        <v>399</v>
      </c>
      <c r="C15" s="108">
        <v>0</v>
      </c>
      <c r="D15" s="108">
        <v>0</v>
      </c>
      <c r="E15" s="109">
        <v>399</v>
      </c>
    </row>
    <row r="16" spans="1:5" ht="13.5" thickBot="1">
      <c r="A16" s="110" t="s">
        <v>53</v>
      </c>
      <c r="B16" s="111">
        <f>SUM(B6:B15)</f>
        <v>82796</v>
      </c>
      <c r="C16" s="111">
        <f>SUM(C6:C15)</f>
        <v>79890.188999999998</v>
      </c>
      <c r="D16" s="111">
        <f>SUM(D6:D15)</f>
        <v>1912.8630000000001</v>
      </c>
      <c r="E16" s="128">
        <f>SUM(E6:E15)</f>
        <v>993</v>
      </c>
    </row>
    <row r="18" spans="1:7">
      <c r="G18" s="113"/>
    </row>
    <row r="19" spans="1:7">
      <c r="A19" s="22"/>
      <c r="B19" s="22"/>
      <c r="C19" s="22"/>
      <c r="D19" s="112"/>
      <c r="E19" s="22"/>
      <c r="G19" s="113"/>
    </row>
    <row r="20" spans="1:7">
      <c r="B20" s="113"/>
    </row>
    <row r="38" ht="20.25" customHeight="1"/>
    <row r="55" ht="20.25" customHeight="1"/>
    <row r="68" ht="15" customHeight="1"/>
  </sheetData>
  <mergeCells count="1">
    <mergeCell ref="A1:E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52"/>
  <sheetViews>
    <sheetView tabSelected="1" topLeftCell="A19" workbookViewId="0">
      <selection activeCell="G34" sqref="G34"/>
    </sheetView>
  </sheetViews>
  <sheetFormatPr defaultRowHeight="12.75"/>
  <cols>
    <col min="1" max="1" width="15" customWidth="1"/>
    <col min="2" max="2" width="13.5703125" customWidth="1"/>
    <col min="3" max="3" width="12.7109375" bestFit="1" customWidth="1"/>
    <col min="4" max="4" width="13.42578125" customWidth="1"/>
  </cols>
  <sheetData>
    <row r="1" spans="1:4" ht="20.25">
      <c r="A1" s="132" t="s">
        <v>422</v>
      </c>
      <c r="B1" s="132"/>
      <c r="C1" s="132"/>
      <c r="D1" s="132"/>
    </row>
    <row r="3" spans="1:4" ht="15">
      <c r="A3" s="115"/>
      <c r="B3" s="116" t="s">
        <v>411</v>
      </c>
      <c r="C3" s="116" t="s">
        <v>412</v>
      </c>
      <c r="D3" s="117" t="s">
        <v>53</v>
      </c>
    </row>
    <row r="4" spans="1:4">
      <c r="A4" s="118" t="s">
        <v>27</v>
      </c>
      <c r="B4" s="119">
        <v>22316000</v>
      </c>
      <c r="C4" s="119">
        <v>751000</v>
      </c>
      <c r="D4" s="14">
        <f t="shared" ref="D4:D13" si="0">SUM(B4:C4)</f>
        <v>23067000</v>
      </c>
    </row>
    <row r="5" spans="1:4">
      <c r="A5" s="118" t="s">
        <v>4</v>
      </c>
      <c r="B5" s="119">
        <v>16123462</v>
      </c>
      <c r="C5" s="119">
        <v>650000</v>
      </c>
      <c r="D5" s="14">
        <f t="shared" si="0"/>
        <v>16773462</v>
      </c>
    </row>
    <row r="6" spans="1:4">
      <c r="A6" s="118" t="s">
        <v>47</v>
      </c>
      <c r="B6" s="119">
        <v>141000</v>
      </c>
      <c r="C6" s="119">
        <v>0</v>
      </c>
      <c r="D6" s="14">
        <f t="shared" si="0"/>
        <v>141000</v>
      </c>
    </row>
    <row r="7" spans="1:4">
      <c r="A7" s="118" t="s">
        <v>39</v>
      </c>
      <c r="B7" s="120">
        <v>7725000</v>
      </c>
      <c r="C7" s="119">
        <v>0</v>
      </c>
      <c r="D7" s="14">
        <f t="shared" si="0"/>
        <v>7725000</v>
      </c>
    </row>
    <row r="8" spans="1:4">
      <c r="A8" s="118" t="s">
        <v>46</v>
      </c>
      <c r="B8" s="121">
        <v>2188000</v>
      </c>
      <c r="C8" s="119">
        <v>0</v>
      </c>
      <c r="D8" s="14">
        <f t="shared" si="0"/>
        <v>2188000</v>
      </c>
    </row>
    <row r="9" spans="1:4">
      <c r="A9" s="118" t="s">
        <v>49</v>
      </c>
      <c r="B9" s="149">
        <v>6203137</v>
      </c>
      <c r="C9" s="149">
        <v>340863</v>
      </c>
      <c r="D9" s="14">
        <f t="shared" si="0"/>
        <v>6544000</v>
      </c>
    </row>
    <row r="10" spans="1:4">
      <c r="A10" s="122" t="s">
        <v>12</v>
      </c>
      <c r="B10" s="150">
        <v>24360942</v>
      </c>
      <c r="C10" s="151">
        <v>151000</v>
      </c>
      <c r="D10" s="14">
        <f t="shared" si="0"/>
        <v>24511942</v>
      </c>
    </row>
    <row r="11" spans="1:4">
      <c r="A11" s="118" t="s">
        <v>413</v>
      </c>
      <c r="B11" s="152">
        <v>440200</v>
      </c>
      <c r="C11" s="149">
        <v>20000</v>
      </c>
      <c r="D11" s="20">
        <f t="shared" si="0"/>
        <v>460200</v>
      </c>
    </row>
    <row r="12" spans="1:4">
      <c r="A12" s="118" t="s">
        <v>414</v>
      </c>
      <c r="B12" s="152">
        <v>392000</v>
      </c>
      <c r="C12" s="149">
        <v>0</v>
      </c>
      <c r="D12" s="20">
        <f t="shared" si="0"/>
        <v>392000</v>
      </c>
    </row>
    <row r="13" spans="1:4">
      <c r="A13" s="123" t="s">
        <v>415</v>
      </c>
      <c r="B13" s="153">
        <f>SUM(B4:B12)</f>
        <v>79889741</v>
      </c>
      <c r="C13" s="153">
        <f>SUM(C4:C12)</f>
        <v>1912863</v>
      </c>
      <c r="D13" s="124">
        <f t="shared" si="0"/>
        <v>81802604</v>
      </c>
    </row>
    <row r="14" spans="1:4" ht="15">
      <c r="A14" s="126" t="s">
        <v>416</v>
      </c>
      <c r="B14" s="125"/>
      <c r="C14" s="125"/>
      <c r="D14" s="124">
        <v>993396</v>
      </c>
    </row>
    <row r="15" spans="1:4" ht="15">
      <c r="A15" s="123" t="s">
        <v>417</v>
      </c>
      <c r="B15" s="125"/>
      <c r="C15" s="125"/>
      <c r="D15" s="124">
        <f>SUM(D13:D14)</f>
        <v>82796000</v>
      </c>
    </row>
    <row r="19" spans="1:4" ht="20.25" customHeight="1">
      <c r="A19" s="146" t="s">
        <v>423</v>
      </c>
      <c r="B19" s="146"/>
      <c r="C19" s="146"/>
      <c r="D19" s="146"/>
    </row>
    <row r="20" spans="1:4" ht="20.25" customHeight="1">
      <c r="A20" s="146"/>
      <c r="B20" s="146"/>
      <c r="C20" s="146"/>
      <c r="D20" s="146"/>
    </row>
    <row r="22" spans="1:4" ht="15">
      <c r="A22" s="115"/>
      <c r="B22" s="116" t="s">
        <v>411</v>
      </c>
      <c r="C22" s="116" t="s">
        <v>412</v>
      </c>
      <c r="D22" s="117" t="s">
        <v>53</v>
      </c>
    </row>
    <row r="23" spans="1:4">
      <c r="A23" s="118" t="s">
        <v>27</v>
      </c>
      <c r="B23" s="119">
        <v>22316000</v>
      </c>
      <c r="C23" s="119">
        <v>751000</v>
      </c>
      <c r="D23" s="14">
        <f t="shared" ref="D23:D31" si="1">SUM(B23:C23)</f>
        <v>23067000</v>
      </c>
    </row>
    <row r="24" spans="1:4">
      <c r="A24" s="118" t="s">
        <v>4</v>
      </c>
      <c r="B24" s="119">
        <v>16395662</v>
      </c>
      <c r="C24" s="119">
        <v>650000</v>
      </c>
      <c r="D24" s="14">
        <f t="shared" si="1"/>
        <v>17045662</v>
      </c>
    </row>
    <row r="25" spans="1:4">
      <c r="A25" s="118" t="s">
        <v>47</v>
      </c>
      <c r="B25" s="119">
        <v>141000</v>
      </c>
      <c r="C25" s="119">
        <v>0</v>
      </c>
      <c r="D25" s="14">
        <f t="shared" si="1"/>
        <v>141000</v>
      </c>
    </row>
    <row r="26" spans="1:4">
      <c r="A26" s="118" t="s">
        <v>39</v>
      </c>
      <c r="B26" s="120">
        <v>7725000</v>
      </c>
      <c r="C26" s="119">
        <v>0</v>
      </c>
      <c r="D26" s="14">
        <f t="shared" si="1"/>
        <v>7725000</v>
      </c>
    </row>
    <row r="27" spans="1:4">
      <c r="A27" s="118" t="s">
        <v>46</v>
      </c>
      <c r="B27" s="121">
        <v>2188000</v>
      </c>
      <c r="C27" s="119">
        <v>0</v>
      </c>
      <c r="D27" s="14">
        <f t="shared" si="1"/>
        <v>2188000</v>
      </c>
    </row>
    <row r="28" spans="1:4">
      <c r="A28" s="118" t="s">
        <v>49</v>
      </c>
      <c r="B28" s="149">
        <v>6203137</v>
      </c>
      <c r="C28" s="149">
        <v>340863</v>
      </c>
      <c r="D28" s="14">
        <f t="shared" si="1"/>
        <v>6544000</v>
      </c>
    </row>
    <row r="29" spans="1:4">
      <c r="A29" s="122" t="s">
        <v>12</v>
      </c>
      <c r="B29" s="150">
        <v>24360942</v>
      </c>
      <c r="C29" s="151">
        <v>151000</v>
      </c>
      <c r="D29" s="14">
        <f t="shared" si="1"/>
        <v>24511942</v>
      </c>
    </row>
    <row r="30" spans="1:4">
      <c r="A30" s="118" t="s">
        <v>413</v>
      </c>
      <c r="B30" s="152">
        <v>560000</v>
      </c>
      <c r="C30" s="149">
        <v>20000</v>
      </c>
      <c r="D30" s="20">
        <f t="shared" si="1"/>
        <v>580000</v>
      </c>
    </row>
    <row r="31" spans="1:4">
      <c r="A31" s="123" t="s">
        <v>415</v>
      </c>
      <c r="B31" s="153">
        <f>SUM(B23:B30)</f>
        <v>79889741</v>
      </c>
      <c r="C31" s="153">
        <f>SUM(C23:C30)</f>
        <v>1912863</v>
      </c>
      <c r="D31" s="124">
        <f t="shared" si="1"/>
        <v>81802604</v>
      </c>
    </row>
    <row r="32" spans="1:4" ht="15">
      <c r="A32" s="126" t="s">
        <v>416</v>
      </c>
      <c r="B32" s="125"/>
      <c r="C32" s="125"/>
      <c r="D32" s="124">
        <v>993396</v>
      </c>
    </row>
    <row r="33" spans="1:4" ht="15">
      <c r="A33" s="123" t="s">
        <v>417</v>
      </c>
      <c r="B33" s="125"/>
      <c r="C33" s="125"/>
      <c r="D33" s="124">
        <f>SUM(D31:D32)</f>
        <v>82796000</v>
      </c>
    </row>
    <row r="37" spans="1:4" ht="20.25" customHeight="1">
      <c r="A37" s="146" t="s">
        <v>424</v>
      </c>
      <c r="B37" s="146"/>
      <c r="C37" s="146"/>
      <c r="D37" s="146"/>
    </row>
    <row r="38" spans="1:4" ht="20.25" customHeight="1">
      <c r="A38" s="146"/>
      <c r="B38" s="146"/>
      <c r="C38" s="146"/>
      <c r="D38" s="146"/>
    </row>
    <row r="39" spans="1:4">
      <c r="D39" s="22"/>
    </row>
    <row r="40" spans="1:4" ht="15">
      <c r="A40" s="133"/>
      <c r="B40" s="133"/>
      <c r="C40" s="134" t="s">
        <v>418</v>
      </c>
      <c r="D40" s="134"/>
    </row>
    <row r="41" spans="1:4">
      <c r="A41" s="135" t="s">
        <v>27</v>
      </c>
      <c r="B41" s="135"/>
      <c r="C41" s="136">
        <v>115000</v>
      </c>
      <c r="D41" s="136"/>
    </row>
    <row r="42" spans="1:4">
      <c r="A42" s="135" t="s">
        <v>4</v>
      </c>
      <c r="B42" s="135"/>
      <c r="C42" s="136">
        <v>279338</v>
      </c>
      <c r="D42" s="136"/>
    </row>
    <row r="43" spans="1:4">
      <c r="A43" s="135" t="s">
        <v>47</v>
      </c>
      <c r="B43" s="135"/>
      <c r="C43" s="136">
        <v>0</v>
      </c>
      <c r="D43" s="136"/>
    </row>
    <row r="44" spans="1:4">
      <c r="A44" s="135" t="s">
        <v>39</v>
      </c>
      <c r="B44" s="135"/>
      <c r="C44" s="139">
        <v>0</v>
      </c>
      <c r="D44" s="139"/>
    </row>
    <row r="45" spans="1:4">
      <c r="A45" s="135" t="s">
        <v>46</v>
      </c>
      <c r="B45" s="135"/>
      <c r="C45" s="136">
        <v>0</v>
      </c>
      <c r="D45" s="136"/>
    </row>
    <row r="46" spans="1:4">
      <c r="A46" s="135" t="s">
        <v>49</v>
      </c>
      <c r="B46" s="135"/>
      <c r="C46" s="136">
        <v>0</v>
      </c>
      <c r="D46" s="136"/>
    </row>
    <row r="47" spans="1:4">
      <c r="A47" s="137" t="s">
        <v>12</v>
      </c>
      <c r="B47" s="137"/>
      <c r="C47" s="138">
        <v>200058</v>
      </c>
      <c r="D47" s="138"/>
    </row>
    <row r="48" spans="1:4">
      <c r="A48" s="135" t="s">
        <v>413</v>
      </c>
      <c r="B48" s="135"/>
      <c r="C48" s="136">
        <v>0</v>
      </c>
      <c r="D48" s="136"/>
    </row>
    <row r="49" spans="1:4">
      <c r="A49" s="147" t="s">
        <v>415</v>
      </c>
      <c r="B49" s="147"/>
      <c r="C49" s="141">
        <f>SUM(C41:C48)</f>
        <v>594396</v>
      </c>
      <c r="D49" s="141"/>
    </row>
    <row r="50" spans="1:4">
      <c r="A50" s="148" t="s">
        <v>419</v>
      </c>
      <c r="B50" s="148"/>
      <c r="C50" s="141">
        <v>399000</v>
      </c>
      <c r="D50" s="141"/>
    </row>
    <row r="51" spans="1:4">
      <c r="A51" s="140" t="s">
        <v>420</v>
      </c>
      <c r="B51" s="140"/>
      <c r="C51" s="141">
        <v>0</v>
      </c>
      <c r="D51" s="141"/>
    </row>
    <row r="52" spans="1:4">
      <c r="A52" s="142" t="s">
        <v>421</v>
      </c>
      <c r="B52" s="143"/>
      <c r="C52" s="144">
        <f>SUM(C49+C50+C51)</f>
        <v>993396</v>
      </c>
      <c r="D52" s="145"/>
    </row>
  </sheetData>
  <mergeCells count="29">
    <mergeCell ref="A51:B51"/>
    <mergeCell ref="C51:D51"/>
    <mergeCell ref="A52:B52"/>
    <mergeCell ref="C52:D52"/>
    <mergeCell ref="A19:D20"/>
    <mergeCell ref="A37:D38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1:D1"/>
    <mergeCell ref="A40:B40"/>
    <mergeCell ref="C40:D40"/>
    <mergeCell ref="A41:B41"/>
    <mergeCell ref="C41:D41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4"/>
  <sheetViews>
    <sheetView topLeftCell="A3" workbookViewId="0">
      <selection activeCell="E28" sqref="E28"/>
    </sheetView>
  </sheetViews>
  <sheetFormatPr defaultRowHeight="12.75"/>
  <cols>
    <col min="2" max="2" width="11.140625" customWidth="1"/>
    <col min="3" max="3" width="31" customWidth="1"/>
    <col min="4" max="4" width="75.7109375" style="1" customWidth="1"/>
    <col min="5" max="5" width="12.7109375" customWidth="1"/>
    <col min="6" max="6" width="23.7109375" customWidth="1"/>
    <col min="7" max="7" width="12.140625" customWidth="1"/>
    <col min="8" max="8" width="16.7109375" customWidth="1"/>
    <col min="9" max="9" width="15.85546875" customWidth="1"/>
    <col min="10" max="10" width="11.28515625" customWidth="1"/>
    <col min="12" max="12" width="10.85546875" customWidth="1"/>
  </cols>
  <sheetData>
    <row r="1" spans="1:12">
      <c r="A1" s="4" t="s">
        <v>317</v>
      </c>
    </row>
    <row r="2" spans="1:12" s="8" customFormat="1" ht="53.25" customHeight="1">
      <c r="A2" s="74" t="s">
        <v>1</v>
      </c>
      <c r="B2" s="74" t="s">
        <v>0</v>
      </c>
      <c r="C2" s="74" t="s">
        <v>2</v>
      </c>
      <c r="D2" s="74" t="s">
        <v>3</v>
      </c>
      <c r="E2" s="41" t="s">
        <v>162</v>
      </c>
      <c r="F2" s="24" t="s">
        <v>58</v>
      </c>
      <c r="G2" s="25" t="s">
        <v>57</v>
      </c>
      <c r="H2" s="25" t="s">
        <v>60</v>
      </c>
      <c r="I2" s="25" t="s">
        <v>59</v>
      </c>
      <c r="J2" s="40" t="s">
        <v>160</v>
      </c>
      <c r="K2" s="40" t="s">
        <v>161</v>
      </c>
      <c r="L2" s="40" t="s">
        <v>315</v>
      </c>
    </row>
    <row r="3" spans="1:12">
      <c r="A3" s="2" t="s">
        <v>27</v>
      </c>
      <c r="B3" s="2" t="s">
        <v>61</v>
      </c>
      <c r="C3" s="2" t="s">
        <v>38</v>
      </c>
      <c r="D3" s="2" t="s">
        <v>80</v>
      </c>
      <c r="E3" s="14">
        <v>1000000</v>
      </c>
      <c r="F3" s="2">
        <v>10</v>
      </c>
      <c r="G3" s="2">
        <v>6</v>
      </c>
      <c r="H3" s="14">
        <f>SUM(I3+L3)</f>
        <v>272209</v>
      </c>
      <c r="I3" s="14">
        <v>164000</v>
      </c>
      <c r="J3" s="14">
        <f>SUM(100*I3/H3)</f>
        <v>60.247824282077374</v>
      </c>
      <c r="K3" s="2"/>
      <c r="L3" s="14">
        <v>108209</v>
      </c>
    </row>
    <row r="4" spans="1:12">
      <c r="A4" s="2" t="s">
        <v>27</v>
      </c>
      <c r="B4" s="2" t="s">
        <v>61</v>
      </c>
      <c r="C4" s="2" t="s">
        <v>37</v>
      </c>
      <c r="D4" s="2" t="s">
        <v>81</v>
      </c>
      <c r="E4" s="14">
        <v>1492062</v>
      </c>
      <c r="F4" s="2">
        <v>12</v>
      </c>
      <c r="G4" s="2">
        <v>7</v>
      </c>
      <c r="H4" s="14">
        <f t="shared" ref="H4:H18" si="0">SUM(I4+L4)</f>
        <v>402000</v>
      </c>
      <c r="I4" s="14">
        <v>244000</v>
      </c>
      <c r="J4" s="14">
        <f t="shared" ref="J4:J18" si="1">SUM(100*I4/H4)</f>
        <v>60.696517412935322</v>
      </c>
      <c r="K4" s="2"/>
      <c r="L4" s="14">
        <v>158000</v>
      </c>
    </row>
    <row r="5" spans="1:12" ht="12.75" customHeight="1">
      <c r="A5" s="2" t="s">
        <v>27</v>
      </c>
      <c r="B5" s="2" t="s">
        <v>61</v>
      </c>
      <c r="C5" s="2" t="s">
        <v>31</v>
      </c>
      <c r="D5" s="2" t="s">
        <v>32</v>
      </c>
      <c r="E5" s="14">
        <v>1141000</v>
      </c>
      <c r="F5" s="2">
        <v>21</v>
      </c>
      <c r="G5" s="2">
        <v>13</v>
      </c>
      <c r="H5" s="14">
        <f t="shared" si="0"/>
        <v>365000</v>
      </c>
      <c r="I5" s="14">
        <v>221000</v>
      </c>
      <c r="J5" s="14">
        <f t="shared" si="1"/>
        <v>60.547945205479451</v>
      </c>
      <c r="K5" s="2"/>
      <c r="L5" s="14">
        <v>144000</v>
      </c>
    </row>
    <row r="6" spans="1:12">
      <c r="A6" s="2" t="s">
        <v>27</v>
      </c>
      <c r="B6" s="2" t="s">
        <v>61</v>
      </c>
      <c r="C6" s="2" t="s">
        <v>30</v>
      </c>
      <c r="D6" s="2" t="s">
        <v>82</v>
      </c>
      <c r="E6" s="14">
        <v>2023000</v>
      </c>
      <c r="F6" s="2">
        <v>78</v>
      </c>
      <c r="G6" s="2">
        <v>43</v>
      </c>
      <c r="H6" s="14">
        <f t="shared" si="0"/>
        <v>500000</v>
      </c>
      <c r="I6" s="14">
        <v>300000</v>
      </c>
      <c r="J6" s="14">
        <f t="shared" si="1"/>
        <v>60</v>
      </c>
      <c r="K6" s="2"/>
      <c r="L6" s="14">
        <v>200000</v>
      </c>
    </row>
    <row r="7" spans="1:12">
      <c r="A7" s="2" t="s">
        <v>27</v>
      </c>
      <c r="B7" s="2" t="s">
        <v>61</v>
      </c>
      <c r="C7" s="2" t="s">
        <v>33</v>
      </c>
      <c r="D7" s="2" t="s">
        <v>83</v>
      </c>
      <c r="E7" s="14">
        <v>1603000</v>
      </c>
      <c r="F7" s="2">
        <v>42</v>
      </c>
      <c r="G7" s="2">
        <v>24</v>
      </c>
      <c r="H7" s="14">
        <f t="shared" si="0"/>
        <v>630000</v>
      </c>
      <c r="I7" s="14">
        <v>378000</v>
      </c>
      <c r="J7" s="14">
        <f t="shared" si="1"/>
        <v>60</v>
      </c>
      <c r="K7" s="2"/>
      <c r="L7" s="14">
        <v>252000</v>
      </c>
    </row>
    <row r="8" spans="1:12">
      <c r="A8" s="2" t="s">
        <v>27</v>
      </c>
      <c r="B8" s="2" t="s">
        <v>61</v>
      </c>
      <c r="C8" s="2" t="s">
        <v>29</v>
      </c>
      <c r="D8" s="2" t="s">
        <v>84</v>
      </c>
      <c r="E8" s="14">
        <v>602000</v>
      </c>
      <c r="F8" s="2">
        <v>12</v>
      </c>
      <c r="G8" s="2">
        <v>6</v>
      </c>
      <c r="H8" s="14">
        <f t="shared" si="0"/>
        <v>209000</v>
      </c>
      <c r="I8" s="14">
        <v>126000</v>
      </c>
      <c r="J8" s="14">
        <f t="shared" si="1"/>
        <v>60.28708133971292</v>
      </c>
      <c r="K8" s="2"/>
      <c r="L8" s="14">
        <v>83000</v>
      </c>
    </row>
    <row r="9" spans="1:12" ht="25.5">
      <c r="A9" s="2" t="s">
        <v>27</v>
      </c>
      <c r="B9" s="2" t="s">
        <v>61</v>
      </c>
      <c r="C9" s="2" t="s">
        <v>34</v>
      </c>
      <c r="D9" s="3" t="s">
        <v>85</v>
      </c>
      <c r="E9" s="14">
        <v>1859000</v>
      </c>
      <c r="F9" s="2">
        <v>35</v>
      </c>
      <c r="G9" s="2">
        <v>23</v>
      </c>
      <c r="H9" s="14">
        <f t="shared" si="0"/>
        <v>834726</v>
      </c>
      <c r="I9" s="14">
        <v>509197</v>
      </c>
      <c r="J9" s="14">
        <f t="shared" si="1"/>
        <v>61.001693969038939</v>
      </c>
      <c r="K9" s="2"/>
      <c r="L9" s="14">
        <v>325529</v>
      </c>
    </row>
    <row r="10" spans="1:12">
      <c r="A10" s="2" t="s">
        <v>27</v>
      </c>
      <c r="B10" s="2" t="s">
        <v>61</v>
      </c>
      <c r="C10" s="2" t="s">
        <v>87</v>
      </c>
      <c r="D10" s="2" t="s">
        <v>86</v>
      </c>
      <c r="E10" s="14">
        <v>1068000</v>
      </c>
      <c r="F10" s="2">
        <v>18</v>
      </c>
      <c r="G10" s="2">
        <v>11</v>
      </c>
      <c r="H10" s="14">
        <f t="shared" si="0"/>
        <v>518612</v>
      </c>
      <c r="I10" s="14">
        <v>311168</v>
      </c>
      <c r="J10" s="14">
        <f t="shared" si="1"/>
        <v>60.000154257903787</v>
      </c>
      <c r="K10" s="2"/>
      <c r="L10" s="14">
        <v>207444</v>
      </c>
    </row>
    <row r="11" spans="1:12" ht="12.75" customHeight="1">
      <c r="A11" s="2" t="s">
        <v>27</v>
      </c>
      <c r="B11" s="2" t="s">
        <v>61</v>
      </c>
      <c r="C11" s="2" t="s">
        <v>89</v>
      </c>
      <c r="D11" s="2" t="s">
        <v>88</v>
      </c>
      <c r="E11" s="14">
        <v>2027000</v>
      </c>
      <c r="F11" s="2">
        <v>25</v>
      </c>
      <c r="G11" s="2">
        <v>15</v>
      </c>
      <c r="H11" s="14">
        <f t="shared" si="0"/>
        <v>828000</v>
      </c>
      <c r="I11" s="14">
        <v>497000</v>
      </c>
      <c r="J11" s="14">
        <f t="shared" si="1"/>
        <v>60.024154589371982</v>
      </c>
      <c r="K11" s="2"/>
      <c r="L11" s="14">
        <v>331000</v>
      </c>
    </row>
    <row r="12" spans="1:12">
      <c r="A12" s="2" t="s">
        <v>27</v>
      </c>
      <c r="B12" s="2" t="s">
        <v>61</v>
      </c>
      <c r="C12" s="2" t="s">
        <v>91</v>
      </c>
      <c r="D12" s="2" t="s">
        <v>90</v>
      </c>
      <c r="E12" s="14">
        <v>1380000</v>
      </c>
      <c r="F12" s="2">
        <v>17</v>
      </c>
      <c r="G12" s="2">
        <v>10</v>
      </c>
      <c r="H12" s="14">
        <f t="shared" si="0"/>
        <v>564000</v>
      </c>
      <c r="I12" s="14">
        <v>339000</v>
      </c>
      <c r="J12" s="14">
        <f t="shared" si="1"/>
        <v>60.106382978723403</v>
      </c>
      <c r="K12" s="2"/>
      <c r="L12" s="14">
        <v>225000</v>
      </c>
    </row>
    <row r="13" spans="1:12">
      <c r="A13" s="2" t="s">
        <v>27</v>
      </c>
      <c r="B13" s="2" t="s">
        <v>61</v>
      </c>
      <c r="C13" s="2" t="s">
        <v>36</v>
      </c>
      <c r="D13" s="2" t="s">
        <v>92</v>
      </c>
      <c r="E13" s="14">
        <v>602000</v>
      </c>
      <c r="F13" s="2">
        <v>16</v>
      </c>
      <c r="G13" s="2">
        <v>9</v>
      </c>
      <c r="H13" s="14">
        <f t="shared" si="0"/>
        <v>227874</v>
      </c>
      <c r="I13" s="14">
        <v>142874</v>
      </c>
      <c r="J13" s="14">
        <f t="shared" si="1"/>
        <v>62.698684360655449</v>
      </c>
      <c r="K13" s="2"/>
      <c r="L13" s="14">
        <v>85000</v>
      </c>
    </row>
    <row r="14" spans="1:12">
      <c r="A14" s="2" t="s">
        <v>27</v>
      </c>
      <c r="B14" s="2" t="s">
        <v>61</v>
      </c>
      <c r="C14" s="2" t="s">
        <v>35</v>
      </c>
      <c r="D14" s="2" t="s">
        <v>93</v>
      </c>
      <c r="E14" s="14">
        <v>2652897</v>
      </c>
      <c r="F14" s="2">
        <v>57</v>
      </c>
      <c r="G14" s="2">
        <v>36</v>
      </c>
      <c r="H14" s="14">
        <f t="shared" si="0"/>
        <v>1230315</v>
      </c>
      <c r="I14" s="14">
        <v>738195</v>
      </c>
      <c r="J14" s="14">
        <f t="shared" si="1"/>
        <v>60.000487679984396</v>
      </c>
      <c r="K14" s="2"/>
      <c r="L14" s="14">
        <v>492120</v>
      </c>
    </row>
    <row r="15" spans="1:12">
      <c r="A15" s="2" t="s">
        <v>27</v>
      </c>
      <c r="B15" s="2" t="s">
        <v>61</v>
      </c>
      <c r="C15" s="2" t="s">
        <v>95</v>
      </c>
      <c r="D15" s="2" t="s">
        <v>94</v>
      </c>
      <c r="E15" s="14">
        <v>1434938</v>
      </c>
      <c r="F15" s="2">
        <v>12</v>
      </c>
      <c r="G15" s="2">
        <v>7</v>
      </c>
      <c r="H15" s="14">
        <f t="shared" si="0"/>
        <v>544000</v>
      </c>
      <c r="I15" s="14">
        <v>455000</v>
      </c>
      <c r="J15" s="14">
        <f t="shared" si="1"/>
        <v>83.639705882352942</v>
      </c>
      <c r="K15" s="2"/>
      <c r="L15" s="14">
        <v>89000</v>
      </c>
    </row>
    <row r="16" spans="1:12">
      <c r="A16" s="2" t="s">
        <v>27</v>
      </c>
      <c r="B16" s="2" t="s">
        <v>61</v>
      </c>
      <c r="C16" s="2" t="s">
        <v>97</v>
      </c>
      <c r="D16" s="2" t="s">
        <v>96</v>
      </c>
      <c r="E16" s="14">
        <v>1301103</v>
      </c>
      <c r="F16" s="2">
        <v>30</v>
      </c>
      <c r="G16" s="2">
        <v>20</v>
      </c>
      <c r="H16" s="14">
        <f t="shared" si="0"/>
        <v>542258</v>
      </c>
      <c r="I16" s="14">
        <v>325358</v>
      </c>
      <c r="J16" s="14">
        <f t="shared" si="1"/>
        <v>60.000590124995853</v>
      </c>
      <c r="K16" s="2"/>
      <c r="L16" s="14">
        <v>216900</v>
      </c>
    </row>
    <row r="17" spans="1:12">
      <c r="A17" s="2" t="s">
        <v>27</v>
      </c>
      <c r="B17" s="2" t="s">
        <v>61</v>
      </c>
      <c r="C17" s="2" t="s">
        <v>99</v>
      </c>
      <c r="D17" s="2" t="s">
        <v>98</v>
      </c>
      <c r="E17" s="14">
        <v>1217000</v>
      </c>
      <c r="F17" s="2">
        <v>15</v>
      </c>
      <c r="G17" s="2">
        <v>9</v>
      </c>
      <c r="H17" s="14">
        <f t="shared" si="0"/>
        <v>497000</v>
      </c>
      <c r="I17" s="14">
        <v>299000</v>
      </c>
      <c r="J17" s="14">
        <f t="shared" si="1"/>
        <v>60.160965794768615</v>
      </c>
      <c r="K17" s="2"/>
      <c r="L17" s="14">
        <v>198000</v>
      </c>
    </row>
    <row r="18" spans="1:12">
      <c r="A18" s="2" t="s">
        <v>27</v>
      </c>
      <c r="B18" s="2" t="s">
        <v>61</v>
      </c>
      <c r="C18" s="2" t="s">
        <v>28</v>
      </c>
      <c r="D18" s="2" t="s">
        <v>100</v>
      </c>
      <c r="E18" s="14">
        <v>913000</v>
      </c>
      <c r="F18" s="2">
        <v>19</v>
      </c>
      <c r="G18" s="2">
        <v>13</v>
      </c>
      <c r="H18" s="14">
        <f t="shared" si="0"/>
        <v>456352</v>
      </c>
      <c r="I18" s="14">
        <v>283000</v>
      </c>
      <c r="J18" s="14">
        <f t="shared" si="1"/>
        <v>62.013533412804151</v>
      </c>
      <c r="K18" s="2"/>
      <c r="L18" s="14">
        <v>173352</v>
      </c>
    </row>
    <row r="19" spans="1:12">
      <c r="A19" s="50" t="s">
        <v>52</v>
      </c>
      <c r="B19" s="22"/>
      <c r="C19" s="22"/>
      <c r="D19" s="54" t="s">
        <v>54</v>
      </c>
      <c r="E19" s="86">
        <f>SUM(E3:E18)</f>
        <v>22316000</v>
      </c>
      <c r="H19" s="44">
        <f>SUM(H3:H18)</f>
        <v>8621346</v>
      </c>
      <c r="I19" s="44">
        <f>SUM(I3:I18)</f>
        <v>5332792</v>
      </c>
      <c r="J19" s="13"/>
    </row>
    <row r="20" spans="1:12">
      <c r="A20" s="22"/>
      <c r="B20" s="22"/>
      <c r="C20" s="22"/>
      <c r="D20" s="17"/>
      <c r="E20" s="18"/>
    </row>
    <row r="21" spans="1:12">
      <c r="A21" s="48"/>
      <c r="B21" s="48"/>
      <c r="C21" s="48"/>
      <c r="D21" s="21" t="s">
        <v>163</v>
      </c>
      <c r="E21" s="87">
        <v>751000</v>
      </c>
    </row>
    <row r="22" spans="1:12">
      <c r="A22" s="22"/>
      <c r="B22" s="22"/>
      <c r="C22" s="22"/>
      <c r="D22" s="16" t="s">
        <v>55</v>
      </c>
      <c r="E22" s="87">
        <v>115000</v>
      </c>
    </row>
    <row r="23" spans="1:12">
      <c r="A23" s="22"/>
      <c r="B23" s="22"/>
      <c r="C23" s="22"/>
      <c r="D23" s="17"/>
      <c r="E23" s="18"/>
    </row>
    <row r="24" spans="1:12">
      <c r="A24" s="22"/>
      <c r="B24" s="22"/>
      <c r="C24" s="22"/>
      <c r="D24" s="17" t="s">
        <v>56</v>
      </c>
      <c r="E24" s="87">
        <f>SUM(E19:E23)</f>
        <v>23182000</v>
      </c>
    </row>
    <row r="25" spans="1:12" s="78" customFormat="1">
      <c r="A25" s="48"/>
      <c r="B25" s="48"/>
      <c r="C25" s="48"/>
      <c r="D25" s="27" t="s">
        <v>171</v>
      </c>
      <c r="E25" s="31">
        <v>23182000</v>
      </c>
    </row>
    <row r="26" spans="1:12" s="78" customFormat="1">
      <c r="A26" s="48"/>
      <c r="B26" s="48"/>
      <c r="C26" s="48"/>
      <c r="D26" s="82" t="s">
        <v>172</v>
      </c>
      <c r="E26" s="88">
        <f>SUM(E25-E24)</f>
        <v>0</v>
      </c>
    </row>
    <row r="27" spans="1:12">
      <c r="A27" s="22"/>
      <c r="B27" s="22"/>
      <c r="C27" s="32"/>
      <c r="E27" s="13"/>
    </row>
    <row r="28" spans="1:12">
      <c r="A28" s="4" t="s">
        <v>173</v>
      </c>
    </row>
    <row r="29" spans="1:12" ht="15">
      <c r="A29" s="37" t="s">
        <v>27</v>
      </c>
      <c r="B29" s="2"/>
      <c r="C29" s="37"/>
      <c r="D29" s="66"/>
      <c r="E29" s="38"/>
      <c r="F29" s="2"/>
      <c r="G29" s="2"/>
      <c r="H29" s="38"/>
      <c r="I29" s="38"/>
      <c r="J29" s="14"/>
      <c r="K29" s="2"/>
    </row>
    <row r="30" spans="1:12" ht="30" customHeight="1">
      <c r="A30" s="37" t="s">
        <v>27</v>
      </c>
      <c r="B30" s="2"/>
      <c r="C30" s="37"/>
      <c r="D30" s="66"/>
      <c r="E30" s="38"/>
      <c r="F30" s="2"/>
      <c r="G30" s="2"/>
      <c r="H30" s="38"/>
      <c r="I30" s="38"/>
      <c r="J30" s="14"/>
      <c r="K30" s="2"/>
    </row>
    <row r="31" spans="1:12">
      <c r="D31" s="45" t="s">
        <v>174</v>
      </c>
      <c r="E31" s="34">
        <f>SUM(E29:E30)</f>
        <v>0</v>
      </c>
    </row>
    <row r="32" spans="1:12">
      <c r="D32" s="46"/>
      <c r="E32" s="33"/>
    </row>
    <row r="33" spans="4:5">
      <c r="D33" s="55" t="s">
        <v>164</v>
      </c>
      <c r="E33" s="34">
        <v>0</v>
      </c>
    </row>
    <row r="34" spans="4:5">
      <c r="D34" s="45" t="s">
        <v>55</v>
      </c>
      <c r="E34" s="34">
        <v>0</v>
      </c>
    </row>
    <row r="35" spans="4:5">
      <c r="D35" s="46"/>
      <c r="E35" s="33"/>
    </row>
    <row r="36" spans="4:5">
      <c r="D36" s="46" t="s">
        <v>410</v>
      </c>
      <c r="E36" s="34">
        <f>SUM(E31:E35)</f>
        <v>0</v>
      </c>
    </row>
    <row r="39" spans="4:5">
      <c r="D39" s="45" t="s">
        <v>175</v>
      </c>
      <c r="E39" s="34">
        <f>SUM(E19+E31)</f>
        <v>22316000</v>
      </c>
    </row>
    <row r="40" spans="4:5">
      <c r="D40" s="46"/>
      <c r="E40" s="33"/>
    </row>
    <row r="41" spans="4:5">
      <c r="D41" s="55" t="s">
        <v>164</v>
      </c>
      <c r="E41" s="34">
        <f>SUM(E21+E33)</f>
        <v>751000</v>
      </c>
    </row>
    <row r="42" spans="4:5">
      <c r="D42" s="45" t="s">
        <v>55</v>
      </c>
      <c r="E42" s="34">
        <f>SUM(E22+E34)</f>
        <v>115000</v>
      </c>
    </row>
    <row r="43" spans="4:5">
      <c r="D43" s="46"/>
      <c r="E43" s="33"/>
    </row>
    <row r="44" spans="4:5">
      <c r="D44" s="46" t="s">
        <v>52</v>
      </c>
      <c r="E44" s="34">
        <f>SUM(E39+E41+E42)</f>
        <v>23182000</v>
      </c>
    </row>
  </sheetData>
  <autoFilter ref="A2:S19"/>
  <phoneticPr fontId="0" type="noConversion"/>
  <pageMargins left="0.78740157499999996" right="0.78740157499999996" top="0.984251969" bottom="0.984251969" header="0.4921259845" footer="0.4921259845"/>
  <pageSetup paperSize="9" scale="75" orientation="landscape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0"/>
  <sheetViews>
    <sheetView workbookViewId="0">
      <selection activeCell="F30" sqref="F30"/>
    </sheetView>
  </sheetViews>
  <sheetFormatPr defaultRowHeight="12.75"/>
  <cols>
    <col min="3" max="3" width="29.7109375" customWidth="1"/>
    <col min="4" max="4" width="51.42578125" customWidth="1"/>
    <col min="5" max="5" width="10.7109375" customWidth="1"/>
    <col min="6" max="6" width="12.5703125" customWidth="1"/>
    <col min="7" max="7" width="10.85546875" customWidth="1"/>
    <col min="8" max="8" width="14.85546875" customWidth="1"/>
    <col min="9" max="9" width="10.140625" bestFit="1" customWidth="1"/>
    <col min="10" max="10" width="13" customWidth="1"/>
    <col min="11" max="11" width="12.5703125" customWidth="1"/>
    <col min="12" max="12" width="12" customWidth="1"/>
    <col min="13" max="13" width="15.5703125" customWidth="1"/>
  </cols>
  <sheetData>
    <row r="1" spans="1:12">
      <c r="A1" s="4" t="s">
        <v>317</v>
      </c>
    </row>
    <row r="2" spans="1:12" s="8" customFormat="1" ht="53.25" customHeight="1">
      <c r="A2" s="74" t="s">
        <v>1</v>
      </c>
      <c r="B2" s="74" t="s">
        <v>0</v>
      </c>
      <c r="C2" s="74" t="s">
        <v>2</v>
      </c>
      <c r="D2" s="74" t="s">
        <v>3</v>
      </c>
      <c r="E2" s="41" t="s">
        <v>162</v>
      </c>
      <c r="F2" s="24" t="s">
        <v>58</v>
      </c>
      <c r="G2" s="25" t="s">
        <v>57</v>
      </c>
      <c r="H2" s="25" t="s">
        <v>60</v>
      </c>
      <c r="I2" s="25" t="s">
        <v>59</v>
      </c>
      <c r="J2" s="40" t="s">
        <v>160</v>
      </c>
      <c r="K2" s="40" t="s">
        <v>161</v>
      </c>
      <c r="L2" s="40" t="s">
        <v>315</v>
      </c>
    </row>
    <row r="3" spans="1:12">
      <c r="A3" s="2" t="s">
        <v>47</v>
      </c>
      <c r="B3" s="26" t="s">
        <v>78</v>
      </c>
      <c r="C3" s="2" t="s">
        <v>384</v>
      </c>
      <c r="D3" s="2" t="s">
        <v>385</v>
      </c>
      <c r="E3" s="14">
        <v>141000</v>
      </c>
      <c r="F3" s="2">
        <v>3</v>
      </c>
      <c r="G3" s="2">
        <v>2</v>
      </c>
      <c r="H3" s="51">
        <f>SUM(I3+L3)</f>
        <v>65000</v>
      </c>
      <c r="I3" s="14">
        <v>50000</v>
      </c>
      <c r="J3" s="14">
        <f>SUM(100*I3/H3)</f>
        <v>76.92307692307692</v>
      </c>
      <c r="K3" s="2"/>
      <c r="L3" s="14">
        <v>15000</v>
      </c>
    </row>
    <row r="4" spans="1:12">
      <c r="A4" s="4" t="s">
        <v>52</v>
      </c>
      <c r="D4" s="54" t="s">
        <v>54</v>
      </c>
      <c r="E4" s="86">
        <f>SUM(E3)</f>
        <v>141000</v>
      </c>
      <c r="F4" s="48"/>
      <c r="G4" s="48"/>
      <c r="H4" s="30">
        <f>SUM(H3)</f>
        <v>65000</v>
      </c>
      <c r="I4" s="53">
        <f>SUM(I3)</f>
        <v>50000</v>
      </c>
    </row>
    <row r="5" spans="1:12">
      <c r="D5" s="21" t="s">
        <v>164</v>
      </c>
      <c r="E5" s="87">
        <v>0</v>
      </c>
      <c r="F5" s="48"/>
      <c r="G5" s="48"/>
      <c r="H5" s="48"/>
      <c r="I5" s="52"/>
    </row>
    <row r="6" spans="1:12">
      <c r="D6" s="16" t="s">
        <v>55</v>
      </c>
      <c r="E6" s="87">
        <v>0</v>
      </c>
      <c r="F6" s="48"/>
      <c r="G6" s="48"/>
      <c r="H6" s="48"/>
      <c r="I6" s="53"/>
    </row>
    <row r="7" spans="1:12">
      <c r="D7" s="17"/>
      <c r="E7" s="19"/>
      <c r="F7" s="48"/>
      <c r="G7" s="48"/>
      <c r="H7" s="48"/>
      <c r="I7" s="52"/>
    </row>
    <row r="8" spans="1:12">
      <c r="D8" s="17" t="s">
        <v>56</v>
      </c>
      <c r="E8" s="87">
        <f>SUM(E4+E5+E6)</f>
        <v>141000</v>
      </c>
      <c r="F8" s="48"/>
      <c r="G8" s="48"/>
      <c r="H8" s="48"/>
      <c r="I8" s="53"/>
    </row>
    <row r="9" spans="1:12">
      <c r="D9" s="27" t="s">
        <v>171</v>
      </c>
      <c r="E9" s="13">
        <v>141000</v>
      </c>
      <c r="F9" s="48"/>
      <c r="G9" s="48"/>
      <c r="H9" s="48"/>
      <c r="I9" s="48"/>
    </row>
    <row r="10" spans="1:12">
      <c r="D10" s="82" t="s">
        <v>172</v>
      </c>
      <c r="E10" s="93">
        <f>SUM(E9-E8)</f>
        <v>0</v>
      </c>
      <c r="F10" s="48"/>
      <c r="G10" s="48"/>
      <c r="H10" s="48"/>
      <c r="I10" s="48"/>
    </row>
  </sheetData>
  <phoneticPr fontId="0" type="noConversion"/>
  <pageMargins left="0.78740157499999996" right="0.78740157499999996" top="0.984251969" bottom="0.984251969" header="0.4921259845" footer="0.4921259845"/>
  <pageSetup paperSize="9" scale="90" orientation="landscape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3"/>
  <sheetViews>
    <sheetView workbookViewId="0">
      <selection activeCell="F13" sqref="F13"/>
    </sheetView>
  </sheetViews>
  <sheetFormatPr defaultRowHeight="12.75"/>
  <cols>
    <col min="2" max="2" width="13" customWidth="1"/>
    <col min="3" max="3" width="31.5703125" customWidth="1"/>
    <col min="4" max="4" width="64.5703125" style="1" customWidth="1"/>
    <col min="5" max="5" width="11.7109375" customWidth="1"/>
    <col min="6" max="6" width="23.85546875" customWidth="1"/>
    <col min="7" max="7" width="15" customWidth="1"/>
    <col min="8" max="8" width="15.28515625" customWidth="1"/>
    <col min="9" max="9" width="17.28515625" customWidth="1"/>
    <col min="10" max="10" width="10.28515625" customWidth="1"/>
  </cols>
  <sheetData>
    <row r="1" spans="1:12">
      <c r="A1" s="4" t="s">
        <v>317</v>
      </c>
    </row>
    <row r="2" spans="1:12" s="8" customFormat="1" ht="53.25" customHeight="1">
      <c r="A2" s="74" t="s">
        <v>1</v>
      </c>
      <c r="B2" s="74" t="s">
        <v>0</v>
      </c>
      <c r="C2" s="74" t="s">
        <v>2</v>
      </c>
      <c r="D2" s="74" t="s">
        <v>3</v>
      </c>
      <c r="E2" s="41" t="s">
        <v>162</v>
      </c>
      <c r="F2" s="24" t="s">
        <v>58</v>
      </c>
      <c r="G2" s="25" t="s">
        <v>57</v>
      </c>
      <c r="H2" s="25" t="s">
        <v>60</v>
      </c>
      <c r="I2" s="25" t="s">
        <v>59</v>
      </c>
      <c r="J2" s="40" t="s">
        <v>160</v>
      </c>
      <c r="K2" s="40" t="s">
        <v>161</v>
      </c>
      <c r="L2" s="40" t="s">
        <v>315</v>
      </c>
    </row>
    <row r="3" spans="1:12">
      <c r="A3" s="2" t="s">
        <v>39</v>
      </c>
      <c r="B3" s="2" t="s">
        <v>61</v>
      </c>
      <c r="C3" s="2" t="s">
        <v>42</v>
      </c>
      <c r="D3" s="2" t="s">
        <v>43</v>
      </c>
      <c r="E3" s="14">
        <v>1436000</v>
      </c>
      <c r="F3" s="2">
        <v>15</v>
      </c>
      <c r="G3" s="2">
        <v>15</v>
      </c>
      <c r="H3" s="14">
        <f>SUM(I3+L3)</f>
        <v>315000</v>
      </c>
      <c r="I3" s="14">
        <v>315000</v>
      </c>
      <c r="J3" s="14">
        <f>SUM(100*I3/H3)</f>
        <v>100</v>
      </c>
      <c r="K3" s="2"/>
      <c r="L3" s="14">
        <v>0</v>
      </c>
    </row>
    <row r="4" spans="1:12">
      <c r="A4" s="2" t="s">
        <v>39</v>
      </c>
      <c r="B4" s="2" t="s">
        <v>61</v>
      </c>
      <c r="C4" s="2" t="s">
        <v>41</v>
      </c>
      <c r="D4" s="2" t="s">
        <v>389</v>
      </c>
      <c r="E4" s="14">
        <v>2376000</v>
      </c>
      <c r="F4" s="2">
        <v>34</v>
      </c>
      <c r="G4" s="2">
        <v>34</v>
      </c>
      <c r="H4" s="14">
        <f>SUM(I4+L4)</f>
        <v>408000</v>
      </c>
      <c r="I4" s="14">
        <v>408000</v>
      </c>
      <c r="J4" s="14">
        <f>SUM(100*I4/H4)</f>
        <v>100</v>
      </c>
      <c r="K4" s="2"/>
      <c r="L4" s="14">
        <v>0</v>
      </c>
    </row>
    <row r="5" spans="1:12">
      <c r="A5" s="2" t="s">
        <v>39</v>
      </c>
      <c r="B5" s="2" t="s">
        <v>61</v>
      </c>
      <c r="C5" s="2" t="s">
        <v>40</v>
      </c>
      <c r="D5" s="2" t="s">
        <v>390</v>
      </c>
      <c r="E5" s="14">
        <v>1677000</v>
      </c>
      <c r="F5" s="2">
        <v>24</v>
      </c>
      <c r="G5" s="2">
        <v>24</v>
      </c>
      <c r="H5" s="14">
        <f>SUM(I5+L5)</f>
        <v>264000</v>
      </c>
      <c r="I5" s="14">
        <v>264000</v>
      </c>
      <c r="J5" s="14">
        <f>SUM(100*I5/H5)</f>
        <v>100</v>
      </c>
      <c r="K5" s="2"/>
      <c r="L5" s="14">
        <v>0</v>
      </c>
    </row>
    <row r="6" spans="1:12">
      <c r="A6" s="2" t="s">
        <v>39</v>
      </c>
      <c r="B6" s="2" t="s">
        <v>61</v>
      </c>
      <c r="C6" s="2" t="s">
        <v>44</v>
      </c>
      <c r="D6" s="2" t="s">
        <v>391</v>
      </c>
      <c r="E6" s="14">
        <v>1328000</v>
      </c>
      <c r="F6" s="2">
        <v>18</v>
      </c>
      <c r="G6" s="2">
        <v>18</v>
      </c>
      <c r="H6" s="14">
        <f>SUM(I6+L6)</f>
        <v>307000</v>
      </c>
      <c r="I6" s="14">
        <v>307000</v>
      </c>
      <c r="J6" s="14">
        <f>SUM(100*I6/H6)</f>
        <v>100</v>
      </c>
      <c r="K6" s="2"/>
      <c r="L6" s="14">
        <v>0</v>
      </c>
    </row>
    <row r="7" spans="1:12">
      <c r="A7" s="2" t="s">
        <v>39</v>
      </c>
      <c r="B7" s="2" t="s">
        <v>61</v>
      </c>
      <c r="C7" s="2" t="s">
        <v>45</v>
      </c>
      <c r="D7" s="2" t="s">
        <v>392</v>
      </c>
      <c r="E7" s="14">
        <v>908000</v>
      </c>
      <c r="F7" s="2">
        <v>13</v>
      </c>
      <c r="G7" s="2">
        <v>13</v>
      </c>
      <c r="H7" s="14">
        <f>SUM(I7+L7)</f>
        <v>273000</v>
      </c>
      <c r="I7" s="14">
        <v>273000</v>
      </c>
      <c r="J7" s="14">
        <f>SUM(100*I7/H7)</f>
        <v>100</v>
      </c>
      <c r="K7" s="2"/>
      <c r="L7" s="14">
        <v>0</v>
      </c>
    </row>
    <row r="8" spans="1:12">
      <c r="A8" s="5" t="s">
        <v>52</v>
      </c>
      <c r="B8" s="22"/>
      <c r="C8" s="22"/>
      <c r="D8" s="60" t="s">
        <v>54</v>
      </c>
      <c r="E8" s="89">
        <f>SUM(E3:E7)</f>
        <v>7725000</v>
      </c>
      <c r="H8" s="44">
        <f>SUM(H3:H7)</f>
        <v>1567000</v>
      </c>
      <c r="I8" s="44">
        <f>SUM(I3:I7)</f>
        <v>1567000</v>
      </c>
    </row>
    <row r="9" spans="1:12">
      <c r="A9" s="22"/>
      <c r="B9" s="22"/>
      <c r="C9" s="22"/>
      <c r="D9" s="46"/>
      <c r="E9" s="33"/>
    </row>
    <row r="10" spans="1:12">
      <c r="A10" s="48"/>
      <c r="B10" s="48"/>
      <c r="C10" s="48"/>
      <c r="D10" s="55" t="s">
        <v>164</v>
      </c>
      <c r="E10" s="85">
        <v>0</v>
      </c>
    </row>
    <row r="11" spans="1:12">
      <c r="A11" s="22"/>
      <c r="B11" s="22"/>
      <c r="C11" s="22"/>
      <c r="D11" s="45" t="s">
        <v>55</v>
      </c>
      <c r="E11" s="85">
        <v>0</v>
      </c>
    </row>
    <row r="12" spans="1:12">
      <c r="A12" s="22"/>
      <c r="B12" s="22"/>
      <c r="C12" s="22"/>
      <c r="D12" s="46"/>
      <c r="E12" s="33"/>
    </row>
    <row r="13" spans="1:12">
      <c r="A13" s="22"/>
      <c r="B13" s="22"/>
      <c r="C13" s="22"/>
      <c r="D13" s="46" t="s">
        <v>56</v>
      </c>
      <c r="E13" s="85">
        <f>SUM(E8:E12)</f>
        <v>7725000</v>
      </c>
    </row>
    <row r="14" spans="1:12">
      <c r="D14" s="27" t="s">
        <v>171</v>
      </c>
      <c r="E14" s="13">
        <v>7725000</v>
      </c>
    </row>
    <row r="15" spans="1:12">
      <c r="D15" s="82" t="s">
        <v>172</v>
      </c>
      <c r="E15" s="83">
        <f>SUM(E14-E13)</f>
        <v>0</v>
      </c>
    </row>
    <row r="16" spans="1:12">
      <c r="D16" s="27"/>
    </row>
    <row r="17" spans="1:11">
      <c r="A17" s="4" t="s">
        <v>173</v>
      </c>
      <c r="D17" s="27"/>
    </row>
    <row r="18" spans="1:11" ht="15">
      <c r="A18" s="37" t="s">
        <v>39</v>
      </c>
      <c r="B18" s="2"/>
      <c r="C18" s="37"/>
      <c r="D18" s="66"/>
      <c r="E18" s="38"/>
      <c r="F18" s="2"/>
      <c r="G18" s="2"/>
      <c r="H18" s="38"/>
      <c r="I18" s="38"/>
      <c r="J18" s="14"/>
      <c r="K18" s="2"/>
    </row>
    <row r="19" spans="1:11" ht="15">
      <c r="A19" s="37" t="s">
        <v>39</v>
      </c>
      <c r="B19" s="2"/>
      <c r="C19" s="37"/>
      <c r="D19" s="37"/>
      <c r="E19" s="38"/>
      <c r="F19" s="2"/>
      <c r="G19" s="2"/>
      <c r="H19" s="38"/>
      <c r="I19" s="38"/>
      <c r="J19" s="14"/>
      <c r="K19" s="2"/>
    </row>
    <row r="20" spans="1:11">
      <c r="D20" s="45" t="s">
        <v>174</v>
      </c>
      <c r="E20" s="34">
        <f>SUM(E18:E19)</f>
        <v>0</v>
      </c>
    </row>
    <row r="21" spans="1:11">
      <c r="D21" s="46"/>
      <c r="E21" s="33"/>
    </row>
    <row r="22" spans="1:11">
      <c r="D22" s="55" t="s">
        <v>164</v>
      </c>
      <c r="E22" s="34">
        <v>0</v>
      </c>
    </row>
    <row r="23" spans="1:11">
      <c r="D23" s="45" t="s">
        <v>55</v>
      </c>
      <c r="E23" s="34">
        <v>0</v>
      </c>
    </row>
    <row r="24" spans="1:11">
      <c r="D24" s="46"/>
      <c r="E24" s="33"/>
    </row>
    <row r="25" spans="1:11">
      <c r="D25" s="46" t="s">
        <v>409</v>
      </c>
      <c r="E25" s="34">
        <f>SUM(E20:E24)</f>
        <v>0</v>
      </c>
    </row>
    <row r="28" spans="1:11">
      <c r="D28" s="45" t="s">
        <v>175</v>
      </c>
      <c r="E28" s="34">
        <f>SUM(E8+E20)</f>
        <v>7725000</v>
      </c>
    </row>
    <row r="29" spans="1:11">
      <c r="D29" s="46"/>
      <c r="E29" s="33"/>
    </row>
    <row r="30" spans="1:11">
      <c r="D30" s="55" t="s">
        <v>164</v>
      </c>
      <c r="E30" s="34">
        <f>SUM(E10+E22)</f>
        <v>0</v>
      </c>
    </row>
    <row r="31" spans="1:11">
      <c r="D31" s="45" t="s">
        <v>55</v>
      </c>
      <c r="E31" s="34">
        <f>SUM(E11+E23)</f>
        <v>0</v>
      </c>
    </row>
    <row r="32" spans="1:11">
      <c r="D32" s="46"/>
      <c r="E32" s="33"/>
    </row>
    <row r="33" spans="4:5">
      <c r="D33" s="46" t="s">
        <v>52</v>
      </c>
      <c r="E33" s="34">
        <f>SUM(E28+E30+E31)</f>
        <v>7725000</v>
      </c>
    </row>
  </sheetData>
  <phoneticPr fontId="0" type="noConversion"/>
  <pageMargins left="0.78740157499999996" right="0.78740157499999996" top="0.984251969" bottom="0.984251969" header="0.4921259845" footer="0.4921259845"/>
  <pageSetup paperSize="9" scale="80" orientation="landscape" horizont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4"/>
  <sheetViews>
    <sheetView workbookViewId="0">
      <selection activeCell="D20" sqref="D20"/>
    </sheetView>
  </sheetViews>
  <sheetFormatPr defaultRowHeight="12.75" customHeight="1"/>
  <cols>
    <col min="2" max="2" width="11.7109375" customWidth="1"/>
    <col min="3" max="3" width="28.7109375" customWidth="1"/>
    <col min="4" max="4" width="63.85546875" style="1" customWidth="1"/>
    <col min="5" max="5" width="11.7109375" customWidth="1"/>
    <col min="6" max="6" width="22.7109375" customWidth="1"/>
    <col min="7" max="7" width="16.5703125" customWidth="1"/>
    <col min="8" max="8" width="16" customWidth="1"/>
    <col min="9" max="9" width="16.42578125" customWidth="1"/>
    <col min="11" max="11" width="10.140625" bestFit="1" customWidth="1"/>
  </cols>
  <sheetData>
    <row r="1" spans="1:12" ht="12.75" customHeight="1">
      <c r="A1" s="4" t="s">
        <v>317</v>
      </c>
    </row>
    <row r="2" spans="1:12" s="8" customFormat="1" ht="53.25" customHeight="1">
      <c r="A2" s="74" t="s">
        <v>1</v>
      </c>
      <c r="B2" s="74" t="s">
        <v>0</v>
      </c>
      <c r="C2" s="74" t="s">
        <v>2</v>
      </c>
      <c r="D2" s="74" t="s">
        <v>3</v>
      </c>
      <c r="E2" s="41" t="s">
        <v>162</v>
      </c>
      <c r="F2" s="24" t="s">
        <v>58</v>
      </c>
      <c r="G2" s="25" t="s">
        <v>57</v>
      </c>
      <c r="H2" s="25" t="s">
        <v>60</v>
      </c>
      <c r="I2" s="25" t="s">
        <v>59</v>
      </c>
      <c r="J2" s="40" t="s">
        <v>160</v>
      </c>
      <c r="K2" s="40" t="s">
        <v>161</v>
      </c>
      <c r="L2" s="40" t="s">
        <v>315</v>
      </c>
    </row>
    <row r="3" spans="1:12" ht="12.75" customHeight="1">
      <c r="A3" s="2" t="s">
        <v>46</v>
      </c>
      <c r="B3" s="2" t="s">
        <v>61</v>
      </c>
      <c r="C3" s="2" t="s">
        <v>101</v>
      </c>
      <c r="D3" s="2" t="s">
        <v>393</v>
      </c>
      <c r="E3" s="14">
        <v>1708000</v>
      </c>
      <c r="F3" s="2">
        <v>27</v>
      </c>
      <c r="G3" s="2">
        <v>26</v>
      </c>
      <c r="H3" s="14">
        <f>SUM(I3+L3)</f>
        <v>151884</v>
      </c>
      <c r="I3" s="14">
        <v>125000</v>
      </c>
      <c r="J3" s="14">
        <f>SUM(100*I3/H3)</f>
        <v>82.299649732690739</v>
      </c>
      <c r="K3" s="130">
        <v>41274</v>
      </c>
      <c r="L3" s="14">
        <v>26884</v>
      </c>
    </row>
    <row r="4" spans="1:12" ht="12.75" customHeight="1">
      <c r="A4" s="2" t="s">
        <v>46</v>
      </c>
      <c r="B4" s="2" t="s">
        <v>61</v>
      </c>
      <c r="C4" s="2" t="s">
        <v>102</v>
      </c>
      <c r="D4" s="2" t="s">
        <v>394</v>
      </c>
      <c r="E4" s="14">
        <v>480000</v>
      </c>
      <c r="F4" s="2">
        <v>16</v>
      </c>
      <c r="G4" s="2">
        <v>14</v>
      </c>
      <c r="H4" s="14">
        <f>SUM(I4+L4)</f>
        <v>110513.78</v>
      </c>
      <c r="I4" s="14">
        <v>84000</v>
      </c>
      <c r="J4" s="14">
        <f>SUM(100*I4/H4)</f>
        <v>76.008620825384853</v>
      </c>
      <c r="K4" s="130">
        <v>41274</v>
      </c>
      <c r="L4" s="14">
        <v>26513.78</v>
      </c>
    </row>
    <row r="5" spans="1:12" ht="12.75" customHeight="1">
      <c r="A5" s="50" t="s">
        <v>52</v>
      </c>
      <c r="B5" s="22"/>
      <c r="C5" s="50"/>
      <c r="D5" s="60" t="s">
        <v>54</v>
      </c>
      <c r="E5" s="89">
        <f>SUM(E3:E4)</f>
        <v>2188000</v>
      </c>
      <c r="H5" s="44">
        <f>SUM(H3:H4)</f>
        <v>262397.78000000003</v>
      </c>
      <c r="I5" s="44">
        <f>SUM(I3:I4)</f>
        <v>209000</v>
      </c>
    </row>
    <row r="6" spans="1:12" ht="12.75" customHeight="1">
      <c r="A6" s="22"/>
      <c r="B6" s="22"/>
      <c r="C6" s="22"/>
      <c r="D6" s="46" t="s">
        <v>164</v>
      </c>
      <c r="E6" s="85">
        <v>0</v>
      </c>
    </row>
    <row r="7" spans="1:12" ht="12.75" customHeight="1">
      <c r="A7" s="22"/>
      <c r="B7" s="22"/>
      <c r="C7" s="22"/>
      <c r="D7" s="45" t="s">
        <v>55</v>
      </c>
      <c r="E7" s="85">
        <v>0</v>
      </c>
    </row>
    <row r="8" spans="1:12" ht="12.75" customHeight="1">
      <c r="A8" s="22"/>
      <c r="B8" s="22"/>
      <c r="C8" s="22"/>
      <c r="D8" s="46"/>
      <c r="E8" s="33"/>
    </row>
    <row r="9" spans="1:12" ht="12.75" customHeight="1">
      <c r="A9" s="22"/>
      <c r="B9" s="22"/>
      <c r="C9" s="22"/>
      <c r="D9" s="46" t="s">
        <v>56</v>
      </c>
      <c r="E9" s="85">
        <f>SUM(E5:E8)</f>
        <v>2188000</v>
      </c>
    </row>
    <row r="10" spans="1:12" ht="12.75" customHeight="1">
      <c r="D10" s="27" t="s">
        <v>171</v>
      </c>
      <c r="E10" s="13">
        <v>2188000</v>
      </c>
    </row>
    <row r="11" spans="1:12" ht="12.75" customHeight="1">
      <c r="D11" s="82" t="s">
        <v>172</v>
      </c>
      <c r="E11" s="83">
        <f>SUM(E10-E9)</f>
        <v>0</v>
      </c>
    </row>
    <row r="14" spans="1:12" ht="12.75" customHeight="1">
      <c r="E14" s="13"/>
    </row>
  </sheetData>
  <phoneticPr fontId="0" type="noConversion"/>
  <pageMargins left="0.78740157499999996" right="0.78740157499999996" top="0.984251969" bottom="0.984251969" header="0.4921259845" footer="0.4921259845"/>
  <pageSetup paperSize="9" scale="80" orientation="landscape" horizontalDpi="4294967294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3"/>
  <sheetViews>
    <sheetView workbookViewId="0">
      <selection activeCell="D38" sqref="D38"/>
    </sheetView>
  </sheetViews>
  <sheetFormatPr defaultRowHeight="12.75"/>
  <cols>
    <col min="3" max="3" width="17.28515625" customWidth="1"/>
    <col min="4" max="4" width="41.140625" style="1" customWidth="1"/>
    <col min="5" max="5" width="11.85546875" customWidth="1"/>
    <col min="6" max="6" width="23.85546875" customWidth="1"/>
    <col min="7" max="7" width="11.85546875" customWidth="1"/>
    <col min="8" max="8" width="14.85546875" customWidth="1"/>
    <col min="9" max="9" width="10.140625" bestFit="1" customWidth="1"/>
    <col min="10" max="10" width="11" customWidth="1"/>
    <col min="11" max="11" width="8.7109375" customWidth="1"/>
    <col min="12" max="12" width="12.28515625" customWidth="1"/>
    <col min="13" max="13" width="14.7109375" customWidth="1"/>
  </cols>
  <sheetData>
    <row r="1" spans="1:13">
      <c r="A1" s="4" t="s">
        <v>317</v>
      </c>
      <c r="D1"/>
    </row>
    <row r="2" spans="1:13" s="8" customFormat="1" ht="53.25" customHeight="1">
      <c r="A2" s="74" t="s">
        <v>1</v>
      </c>
      <c r="B2" s="74" t="s">
        <v>0</v>
      </c>
      <c r="C2" s="74" t="s">
        <v>2</v>
      </c>
      <c r="D2" s="74" t="s">
        <v>3</v>
      </c>
      <c r="E2" s="41" t="s">
        <v>162</v>
      </c>
      <c r="F2" s="24" t="s">
        <v>58</v>
      </c>
      <c r="G2" s="25" t="s">
        <v>57</v>
      </c>
      <c r="H2" s="25" t="s">
        <v>60</v>
      </c>
      <c r="I2" s="25" t="s">
        <v>59</v>
      </c>
      <c r="J2" s="40" t="s">
        <v>160</v>
      </c>
      <c r="K2" s="40" t="s">
        <v>161</v>
      </c>
      <c r="L2" s="40" t="s">
        <v>315</v>
      </c>
    </row>
    <row r="3" spans="1:13">
      <c r="A3" s="2" t="s">
        <v>48</v>
      </c>
      <c r="B3" s="2" t="s">
        <v>78</v>
      </c>
      <c r="C3" s="2" t="s">
        <v>395</v>
      </c>
      <c r="D3" s="2" t="s">
        <v>396</v>
      </c>
      <c r="E3" s="14">
        <v>200200</v>
      </c>
      <c r="F3" s="2">
        <v>4</v>
      </c>
      <c r="G3" s="2">
        <v>3</v>
      </c>
      <c r="H3" s="14">
        <f>SUM(I3+L3)</f>
        <v>102000</v>
      </c>
      <c r="I3" s="14">
        <v>82000</v>
      </c>
      <c r="J3" s="14">
        <f>SUM(100*I3/H3)</f>
        <v>80.392156862745097</v>
      </c>
      <c r="K3" s="2"/>
      <c r="L3" s="14">
        <v>20000</v>
      </c>
    </row>
    <row r="4" spans="1:13">
      <c r="A4" s="2" t="s">
        <v>48</v>
      </c>
      <c r="B4" s="2" t="s">
        <v>78</v>
      </c>
      <c r="C4" s="2" t="s">
        <v>134</v>
      </c>
      <c r="D4" s="2" t="s">
        <v>397</v>
      </c>
      <c r="E4" s="14">
        <v>240000</v>
      </c>
      <c r="F4" s="2">
        <v>3</v>
      </c>
      <c r="G4" s="2">
        <v>2</v>
      </c>
      <c r="H4" s="14">
        <f>SUM(I4+L4)</f>
        <v>70000</v>
      </c>
      <c r="I4" s="14">
        <v>50000</v>
      </c>
      <c r="J4" s="14">
        <f>SUM(100*I4/H4)</f>
        <v>71.428571428571431</v>
      </c>
      <c r="K4" s="2"/>
      <c r="L4" s="14">
        <v>20000</v>
      </c>
    </row>
    <row r="5" spans="1:13">
      <c r="A5" s="4" t="s">
        <v>52</v>
      </c>
      <c r="D5" s="54" t="s">
        <v>54</v>
      </c>
      <c r="E5" s="90">
        <f>SUM(E3:E4)</f>
        <v>440200</v>
      </c>
      <c r="F5" s="32"/>
      <c r="G5" s="32"/>
      <c r="H5" s="31">
        <f>SUM(H3:H4)</f>
        <v>172000</v>
      </c>
      <c r="I5" s="31">
        <f>SUM(I3:I4)</f>
        <v>132000</v>
      </c>
      <c r="L5" s="13"/>
      <c r="M5" s="13"/>
    </row>
    <row r="6" spans="1:13">
      <c r="D6" s="17" t="s">
        <v>164</v>
      </c>
      <c r="E6" s="91">
        <v>20000</v>
      </c>
      <c r="F6" s="32"/>
      <c r="G6" s="32"/>
      <c r="H6" s="32"/>
      <c r="I6" s="32"/>
      <c r="L6" s="13"/>
      <c r="M6" s="13"/>
    </row>
    <row r="7" spans="1:13">
      <c r="D7" s="16" t="s">
        <v>55</v>
      </c>
      <c r="E7" s="91">
        <v>0</v>
      </c>
      <c r="F7" s="32"/>
      <c r="G7" s="32"/>
      <c r="H7" s="32"/>
      <c r="I7" s="31"/>
      <c r="L7" s="13"/>
      <c r="M7" s="13"/>
    </row>
    <row r="8" spans="1:13">
      <c r="D8" s="17"/>
      <c r="E8" s="56"/>
      <c r="F8" s="32"/>
      <c r="G8" s="32"/>
      <c r="H8" s="32"/>
      <c r="I8" s="32"/>
      <c r="L8" s="13"/>
      <c r="M8" s="13"/>
    </row>
    <row r="9" spans="1:13">
      <c r="D9" s="17" t="s">
        <v>56</v>
      </c>
      <c r="E9" s="91">
        <f>SUM(E5+E6+E7)</f>
        <v>460200</v>
      </c>
      <c r="F9" s="32"/>
      <c r="G9" s="32"/>
      <c r="H9" s="32"/>
      <c r="I9" s="31"/>
      <c r="L9" s="13"/>
      <c r="M9" s="13"/>
    </row>
    <row r="10" spans="1:13">
      <c r="D10" s="27" t="s">
        <v>171</v>
      </c>
      <c r="E10" s="13">
        <v>580000</v>
      </c>
      <c r="F10" s="48"/>
      <c r="G10" s="48"/>
      <c r="H10" s="48"/>
      <c r="I10" s="48"/>
    </row>
    <row r="11" spans="1:13">
      <c r="D11" s="27" t="s">
        <v>172</v>
      </c>
      <c r="E11" s="13">
        <f>SUM(E10-E9)</f>
        <v>119800</v>
      </c>
    </row>
    <row r="16" spans="1:13" s="7" customFormat="1" ht="12.75" customHeight="1">
      <c r="A16" s="6" t="s">
        <v>173</v>
      </c>
      <c r="D16" s="8"/>
      <c r="E16" s="12"/>
    </row>
    <row r="17" spans="1:12" s="10" customFormat="1" ht="12.75" customHeight="1">
      <c r="A17" s="11" t="s">
        <v>316</v>
      </c>
      <c r="B17" s="80" t="s">
        <v>61</v>
      </c>
      <c r="C17" s="80" t="s">
        <v>194</v>
      </c>
      <c r="D17" s="80" t="s">
        <v>262</v>
      </c>
      <c r="E17" s="20">
        <v>119800</v>
      </c>
      <c r="F17" s="80">
        <v>2</v>
      </c>
      <c r="G17" s="80">
        <v>1</v>
      </c>
      <c r="H17" s="20">
        <f>SUM(I17+L17)</f>
        <v>41500</v>
      </c>
      <c r="I17" s="20">
        <v>25000</v>
      </c>
      <c r="J17" s="81">
        <f>SUM(100*I17/H17)</f>
        <v>60.24096385542169</v>
      </c>
      <c r="K17" s="80"/>
      <c r="L17" s="20">
        <v>16500</v>
      </c>
    </row>
    <row r="18" spans="1:12">
      <c r="D18" s="45" t="s">
        <v>174</v>
      </c>
      <c r="E18" s="85">
        <f>SUM(E16:E17)</f>
        <v>119800</v>
      </c>
    </row>
    <row r="19" spans="1:12">
      <c r="D19" s="46"/>
      <c r="E19" s="33"/>
    </row>
    <row r="20" spans="1:12">
      <c r="D20" s="55" t="s">
        <v>164</v>
      </c>
      <c r="E20" s="85">
        <v>0</v>
      </c>
    </row>
    <row r="21" spans="1:12">
      <c r="D21" s="45" t="s">
        <v>55</v>
      </c>
      <c r="E21" s="85">
        <v>0</v>
      </c>
    </row>
    <row r="22" spans="1:12">
      <c r="D22" s="46"/>
      <c r="E22" s="33"/>
    </row>
    <row r="23" spans="1:12">
      <c r="D23" s="46" t="s">
        <v>409</v>
      </c>
      <c r="E23" s="85">
        <f>SUM(E18:E22)</f>
        <v>119800</v>
      </c>
    </row>
    <row r="26" spans="1:12">
      <c r="D26" s="45" t="s">
        <v>175</v>
      </c>
      <c r="E26" s="85">
        <f>SUM(E5+E18)</f>
        <v>560000</v>
      </c>
    </row>
    <row r="27" spans="1:12">
      <c r="D27" s="46"/>
      <c r="E27" s="33"/>
    </row>
    <row r="28" spans="1:12">
      <c r="D28" s="55" t="s">
        <v>164</v>
      </c>
      <c r="E28" s="85">
        <f>SUM(E6+E20)</f>
        <v>20000</v>
      </c>
    </row>
    <row r="29" spans="1:12">
      <c r="D29" s="45" t="s">
        <v>55</v>
      </c>
      <c r="E29" s="85">
        <f>SUM(E7+E21)</f>
        <v>0</v>
      </c>
    </row>
    <row r="30" spans="1:12">
      <c r="D30" s="46"/>
      <c r="E30" s="33"/>
    </row>
    <row r="31" spans="1:12">
      <c r="D31" s="46" t="s">
        <v>52</v>
      </c>
      <c r="E31" s="85">
        <f>SUM(E26+E28+E29)</f>
        <v>580000</v>
      </c>
    </row>
    <row r="32" spans="1:12">
      <c r="D32" s="27" t="s">
        <v>171</v>
      </c>
      <c r="E32" s="13">
        <v>580000</v>
      </c>
      <c r="F32" s="48"/>
      <c r="G32" s="48"/>
      <c r="H32" s="48"/>
      <c r="I32" s="48"/>
    </row>
    <row r="33" spans="4:5">
      <c r="D33" s="82" t="s">
        <v>172</v>
      </c>
      <c r="E33" s="83">
        <f>SUM(E32-E31)</f>
        <v>0</v>
      </c>
    </row>
  </sheetData>
  <phoneticPr fontId="0" type="noConversion"/>
  <pageMargins left="0.78740157499999996" right="0.78740157499999996" top="0.984251969" bottom="0.984251969" header="0.4921259845" footer="0.4921259845"/>
  <pageSetup paperSize="9" scale="90" orientation="landscape" horizontalDpi="4294967294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L88"/>
  <sheetViews>
    <sheetView topLeftCell="A51" workbookViewId="0">
      <selection activeCell="G80" sqref="G80"/>
    </sheetView>
  </sheetViews>
  <sheetFormatPr defaultRowHeight="12.75" customHeight="1"/>
  <cols>
    <col min="3" max="3" width="18" customWidth="1"/>
    <col min="4" max="4" width="33.7109375" style="1" customWidth="1"/>
    <col min="5" max="5" width="13.140625" customWidth="1"/>
    <col min="6" max="6" width="8.140625" customWidth="1"/>
    <col min="7" max="7" width="11.85546875" customWidth="1"/>
    <col min="8" max="8" width="14.85546875" customWidth="1"/>
    <col min="9" max="9" width="11.7109375" bestFit="1" customWidth="1"/>
    <col min="10" max="10" width="11" customWidth="1"/>
    <col min="11" max="11" width="8.7109375" customWidth="1"/>
    <col min="12" max="12" width="12.85546875" customWidth="1"/>
    <col min="13" max="13" width="14.7109375" customWidth="1"/>
  </cols>
  <sheetData>
    <row r="1" spans="1:12" ht="12.75" customHeight="1">
      <c r="A1" s="4" t="s">
        <v>317</v>
      </c>
    </row>
    <row r="2" spans="1:12" s="8" customFormat="1" ht="53.25" customHeight="1">
      <c r="A2" s="74" t="s">
        <v>1</v>
      </c>
      <c r="B2" s="74" t="s">
        <v>0</v>
      </c>
      <c r="C2" s="74" t="s">
        <v>2</v>
      </c>
      <c r="D2" s="74" t="s">
        <v>3</v>
      </c>
      <c r="E2" s="41" t="s">
        <v>162</v>
      </c>
      <c r="F2" s="24" t="s">
        <v>58</v>
      </c>
      <c r="G2" s="25" t="s">
        <v>57</v>
      </c>
      <c r="H2" s="25" t="s">
        <v>60</v>
      </c>
      <c r="I2" s="25" t="s">
        <v>59</v>
      </c>
      <c r="J2" s="40" t="s">
        <v>160</v>
      </c>
      <c r="K2" s="40" t="s">
        <v>161</v>
      </c>
      <c r="L2" s="40" t="s">
        <v>315</v>
      </c>
    </row>
    <row r="3" spans="1:12" ht="12.75" customHeight="1">
      <c r="A3" s="2" t="s">
        <v>12</v>
      </c>
      <c r="B3" s="2" t="s">
        <v>61</v>
      </c>
      <c r="C3" s="2" t="s">
        <v>14</v>
      </c>
      <c r="D3" s="3" t="s">
        <v>165</v>
      </c>
      <c r="E3" s="14">
        <v>1143000</v>
      </c>
      <c r="F3" s="2">
        <v>14</v>
      </c>
      <c r="G3" s="2">
        <v>7</v>
      </c>
      <c r="H3" s="14">
        <f>SUM(I3+L3)</f>
        <v>420000</v>
      </c>
      <c r="I3" s="14">
        <v>252000</v>
      </c>
      <c r="J3" s="14">
        <f>SUM(100*I3/H3)</f>
        <v>60</v>
      </c>
      <c r="K3" s="2"/>
      <c r="L3" s="14">
        <v>168000</v>
      </c>
    </row>
    <row r="4" spans="1:12" ht="25.5" customHeight="1">
      <c r="A4" s="2" t="s">
        <v>12</v>
      </c>
      <c r="B4" s="2" t="s">
        <v>61</v>
      </c>
      <c r="C4" s="2" t="s">
        <v>16</v>
      </c>
      <c r="D4" s="3" t="s">
        <v>103</v>
      </c>
      <c r="E4" s="14">
        <v>1160000</v>
      </c>
      <c r="F4" s="2">
        <v>34</v>
      </c>
      <c r="G4" s="2">
        <v>19</v>
      </c>
      <c r="H4" s="14">
        <f t="shared" ref="H4:H60" si="0">SUM(I4+L4)</f>
        <v>481000</v>
      </c>
      <c r="I4" s="14">
        <v>289000</v>
      </c>
      <c r="J4" s="14">
        <f t="shared" ref="J4:J60" si="1">SUM(100*I4/H4)</f>
        <v>60.083160083160081</v>
      </c>
      <c r="K4" s="2"/>
      <c r="L4" s="14">
        <v>192000</v>
      </c>
    </row>
    <row r="5" spans="1:12" ht="26.25" customHeight="1">
      <c r="A5" s="2" t="s">
        <v>12</v>
      </c>
      <c r="B5" s="2" t="s">
        <v>61</v>
      </c>
      <c r="C5" s="2" t="s">
        <v>15</v>
      </c>
      <c r="D5" s="3" t="s">
        <v>166</v>
      </c>
      <c r="E5" s="14">
        <v>986342</v>
      </c>
      <c r="F5" s="2">
        <v>18</v>
      </c>
      <c r="G5" s="2">
        <v>8</v>
      </c>
      <c r="H5" s="14">
        <f t="shared" si="0"/>
        <v>476354</v>
      </c>
      <c r="I5" s="14">
        <v>290576</v>
      </c>
      <c r="J5" s="14">
        <f t="shared" si="1"/>
        <v>61.000012595674647</v>
      </c>
      <c r="K5" s="2"/>
      <c r="L5" s="14">
        <v>185778</v>
      </c>
    </row>
    <row r="6" spans="1:12" ht="24.75" customHeight="1">
      <c r="A6" s="2" t="s">
        <v>12</v>
      </c>
      <c r="B6" s="2" t="s">
        <v>61</v>
      </c>
      <c r="C6" s="2" t="s">
        <v>21</v>
      </c>
      <c r="D6" s="3" t="s">
        <v>167</v>
      </c>
      <c r="E6" s="14">
        <v>651259</v>
      </c>
      <c r="F6" s="2">
        <v>20</v>
      </c>
      <c r="G6" s="2">
        <v>13</v>
      </c>
      <c r="H6" s="14">
        <f t="shared" si="0"/>
        <v>337500</v>
      </c>
      <c r="I6" s="14">
        <v>202500</v>
      </c>
      <c r="J6" s="14">
        <f t="shared" si="1"/>
        <v>60</v>
      </c>
      <c r="K6" s="2"/>
      <c r="L6" s="14">
        <v>135000</v>
      </c>
    </row>
    <row r="7" spans="1:12" ht="25.5" customHeight="1">
      <c r="A7" s="2" t="s">
        <v>12</v>
      </c>
      <c r="B7" s="2" t="s">
        <v>61</v>
      </c>
      <c r="C7" s="2" t="s">
        <v>13</v>
      </c>
      <c r="D7" s="3" t="s">
        <v>105</v>
      </c>
      <c r="E7" s="14">
        <v>966999</v>
      </c>
      <c r="F7" s="2">
        <v>7</v>
      </c>
      <c r="G7" s="2">
        <v>5</v>
      </c>
      <c r="H7" s="14">
        <f t="shared" si="0"/>
        <v>508332</v>
      </c>
      <c r="I7" s="14">
        <v>261000</v>
      </c>
      <c r="J7" s="14">
        <f t="shared" si="1"/>
        <v>51.344396968910083</v>
      </c>
      <c r="K7" s="2"/>
      <c r="L7" s="14">
        <v>247332</v>
      </c>
    </row>
    <row r="8" spans="1:12" ht="24.75" customHeight="1">
      <c r="A8" s="2" t="s">
        <v>12</v>
      </c>
      <c r="B8" s="2" t="s">
        <v>61</v>
      </c>
      <c r="C8" s="2" t="s">
        <v>17</v>
      </c>
      <c r="D8" s="3" t="s">
        <v>106</v>
      </c>
      <c r="E8" s="14">
        <v>839000</v>
      </c>
      <c r="F8" s="2">
        <v>9</v>
      </c>
      <c r="G8" s="2">
        <v>6</v>
      </c>
      <c r="H8" s="14">
        <f t="shared" si="0"/>
        <v>189000</v>
      </c>
      <c r="I8" s="14">
        <v>115000</v>
      </c>
      <c r="J8" s="14">
        <f t="shared" si="1"/>
        <v>60.846560846560848</v>
      </c>
      <c r="K8" s="2"/>
      <c r="L8" s="14">
        <v>74000</v>
      </c>
    </row>
    <row r="9" spans="1:12" ht="36.75" customHeight="1">
      <c r="A9" s="2" t="s">
        <v>12</v>
      </c>
      <c r="B9" s="2" t="s">
        <v>61</v>
      </c>
      <c r="C9" s="2" t="s">
        <v>108</v>
      </c>
      <c r="D9" s="3" t="s">
        <v>107</v>
      </c>
      <c r="E9" s="14">
        <v>740000</v>
      </c>
      <c r="F9" s="2">
        <v>18</v>
      </c>
      <c r="G9" s="2">
        <v>9</v>
      </c>
      <c r="H9" s="14">
        <f t="shared" si="0"/>
        <v>206000</v>
      </c>
      <c r="I9" s="14">
        <v>177000</v>
      </c>
      <c r="J9" s="14">
        <f t="shared" si="1"/>
        <v>85.922330097087382</v>
      </c>
      <c r="K9" s="2"/>
      <c r="L9" s="14">
        <v>29000</v>
      </c>
    </row>
    <row r="10" spans="1:12" ht="12.75" customHeight="1">
      <c r="A10" s="2" t="s">
        <v>12</v>
      </c>
      <c r="B10" s="2" t="s">
        <v>61</v>
      </c>
      <c r="C10" s="2" t="s">
        <v>19</v>
      </c>
      <c r="D10" s="3" t="s">
        <v>109</v>
      </c>
      <c r="E10" s="14">
        <v>598000</v>
      </c>
      <c r="F10" s="2">
        <v>6</v>
      </c>
      <c r="G10" s="2">
        <v>4</v>
      </c>
      <c r="H10" s="14">
        <f t="shared" si="0"/>
        <v>139360</v>
      </c>
      <c r="I10" s="14">
        <v>134000</v>
      </c>
      <c r="J10" s="14">
        <f t="shared" si="1"/>
        <v>96.15384615384616</v>
      </c>
      <c r="K10" s="2"/>
      <c r="L10" s="14">
        <v>5360</v>
      </c>
    </row>
    <row r="11" spans="1:12" ht="12.75" customHeight="1">
      <c r="A11" s="2" t="s">
        <v>12</v>
      </c>
      <c r="B11" s="2" t="s">
        <v>61</v>
      </c>
      <c r="C11" s="2" t="s">
        <v>111</v>
      </c>
      <c r="D11" s="3" t="s">
        <v>110</v>
      </c>
      <c r="E11" s="14">
        <v>512000</v>
      </c>
      <c r="F11" s="2">
        <v>10</v>
      </c>
      <c r="G11" s="2">
        <v>6</v>
      </c>
      <c r="H11" s="14">
        <f t="shared" si="0"/>
        <v>205000</v>
      </c>
      <c r="I11" s="14">
        <v>123000</v>
      </c>
      <c r="J11" s="14">
        <f t="shared" si="1"/>
        <v>60</v>
      </c>
      <c r="K11" s="2"/>
      <c r="L11" s="14">
        <v>82000</v>
      </c>
    </row>
    <row r="12" spans="1:12" ht="12.75" customHeight="1">
      <c r="A12" s="2" t="s">
        <v>12</v>
      </c>
      <c r="B12" s="2" t="s">
        <v>61</v>
      </c>
      <c r="C12" s="2" t="s">
        <v>113</v>
      </c>
      <c r="D12" s="3" t="s">
        <v>112</v>
      </c>
      <c r="E12" s="14">
        <v>322000</v>
      </c>
      <c r="F12" s="2">
        <v>7</v>
      </c>
      <c r="G12" s="2">
        <v>4</v>
      </c>
      <c r="H12" s="14">
        <f t="shared" si="0"/>
        <v>156800</v>
      </c>
      <c r="I12" s="14">
        <v>140000</v>
      </c>
      <c r="J12" s="14">
        <f t="shared" si="1"/>
        <v>89.285714285714292</v>
      </c>
      <c r="K12" s="2"/>
      <c r="L12" s="14">
        <v>16800</v>
      </c>
    </row>
    <row r="13" spans="1:12" ht="12.75" customHeight="1">
      <c r="A13" s="2" t="s">
        <v>12</v>
      </c>
      <c r="B13" s="2" t="s">
        <v>61</v>
      </c>
      <c r="C13" s="2" t="s">
        <v>115</v>
      </c>
      <c r="D13" s="3" t="s">
        <v>114</v>
      </c>
      <c r="E13" s="14">
        <v>385000</v>
      </c>
      <c r="F13" s="2">
        <v>6</v>
      </c>
      <c r="G13" s="2">
        <v>4</v>
      </c>
      <c r="H13" s="14">
        <f t="shared" si="0"/>
        <v>240625</v>
      </c>
      <c r="I13" s="14">
        <v>144385</v>
      </c>
      <c r="J13" s="14">
        <f t="shared" si="1"/>
        <v>60.004155844155846</v>
      </c>
      <c r="K13" s="2"/>
      <c r="L13" s="14">
        <v>96240</v>
      </c>
    </row>
    <row r="14" spans="1:12" ht="12.75" customHeight="1">
      <c r="A14" s="2" t="s">
        <v>12</v>
      </c>
      <c r="B14" s="2" t="s">
        <v>61</v>
      </c>
      <c r="C14" s="2" t="s">
        <v>117</v>
      </c>
      <c r="D14" s="3" t="s">
        <v>116</v>
      </c>
      <c r="E14" s="14">
        <v>333000</v>
      </c>
      <c r="F14" s="2">
        <v>4</v>
      </c>
      <c r="G14" s="2">
        <v>2</v>
      </c>
      <c r="H14" s="14">
        <f t="shared" si="0"/>
        <v>132000</v>
      </c>
      <c r="I14" s="14">
        <v>84000</v>
      </c>
      <c r="J14" s="14">
        <f t="shared" si="1"/>
        <v>63.636363636363633</v>
      </c>
      <c r="K14" s="2"/>
      <c r="L14" s="14">
        <v>48000</v>
      </c>
    </row>
    <row r="15" spans="1:12" ht="25.5" customHeight="1">
      <c r="A15" s="2" t="s">
        <v>12</v>
      </c>
      <c r="B15" s="2" t="s">
        <v>61</v>
      </c>
      <c r="C15" s="2" t="s">
        <v>20</v>
      </c>
      <c r="D15" s="3" t="s">
        <v>118</v>
      </c>
      <c r="E15" s="14">
        <v>408000</v>
      </c>
      <c r="F15" s="2">
        <v>9</v>
      </c>
      <c r="G15" s="2">
        <v>7</v>
      </c>
      <c r="H15" s="14">
        <f t="shared" si="0"/>
        <v>175000</v>
      </c>
      <c r="I15" s="14">
        <v>115000</v>
      </c>
      <c r="J15" s="14">
        <f t="shared" si="1"/>
        <v>65.714285714285708</v>
      </c>
      <c r="K15" s="2"/>
      <c r="L15" s="14">
        <v>60000</v>
      </c>
    </row>
    <row r="16" spans="1:12">
      <c r="A16" s="2" t="s">
        <v>12</v>
      </c>
      <c r="B16" s="2" t="s">
        <v>61</v>
      </c>
      <c r="C16" s="2" t="s">
        <v>22</v>
      </c>
      <c r="D16" s="3" t="s">
        <v>119</v>
      </c>
      <c r="E16" s="14">
        <v>920000</v>
      </c>
      <c r="F16" s="2">
        <v>12</v>
      </c>
      <c r="G16" s="2">
        <v>8</v>
      </c>
      <c r="H16" s="14">
        <f t="shared" si="0"/>
        <v>501600</v>
      </c>
      <c r="I16" s="14">
        <v>306000</v>
      </c>
      <c r="J16" s="14">
        <f t="shared" si="1"/>
        <v>61.004784688995215</v>
      </c>
      <c r="K16" s="2"/>
      <c r="L16" s="14">
        <v>195600</v>
      </c>
    </row>
    <row r="17" spans="1:12" ht="24.75" customHeight="1">
      <c r="A17" s="2" t="s">
        <v>12</v>
      </c>
      <c r="B17" s="2" t="s">
        <v>61</v>
      </c>
      <c r="C17" s="2" t="s">
        <v>18</v>
      </c>
      <c r="D17" s="3" t="s">
        <v>122</v>
      </c>
      <c r="E17" s="14">
        <v>440600</v>
      </c>
      <c r="F17" s="2">
        <v>3</v>
      </c>
      <c r="G17" s="2">
        <v>3</v>
      </c>
      <c r="H17" s="14">
        <f t="shared" si="0"/>
        <v>146250</v>
      </c>
      <c r="I17" s="14">
        <v>146250</v>
      </c>
      <c r="J17" s="14">
        <f t="shared" si="1"/>
        <v>100</v>
      </c>
      <c r="K17" s="2"/>
      <c r="L17" s="14">
        <v>0</v>
      </c>
    </row>
    <row r="18" spans="1:12" ht="12.75" customHeight="1">
      <c r="A18" s="2" t="s">
        <v>12</v>
      </c>
      <c r="B18" s="2" t="s">
        <v>61</v>
      </c>
      <c r="C18" s="2" t="s">
        <v>24</v>
      </c>
      <c r="D18" s="3" t="s">
        <v>399</v>
      </c>
      <c r="E18" s="14">
        <v>715000</v>
      </c>
      <c r="F18" s="2">
        <v>21</v>
      </c>
      <c r="G18" s="2">
        <v>16</v>
      </c>
      <c r="H18" s="14">
        <f t="shared" si="0"/>
        <v>373200</v>
      </c>
      <c r="I18" s="14">
        <v>228000</v>
      </c>
      <c r="J18" s="14">
        <f t="shared" si="1"/>
        <v>61.09324758842444</v>
      </c>
      <c r="K18" s="2"/>
      <c r="L18" s="14">
        <v>145200</v>
      </c>
    </row>
    <row r="19" spans="1:12" ht="12.75" customHeight="1">
      <c r="A19" s="2" t="s">
        <v>12</v>
      </c>
      <c r="B19" s="2" t="s">
        <v>61</v>
      </c>
      <c r="C19" s="2" t="s">
        <v>126</v>
      </c>
      <c r="D19" s="3" t="s">
        <v>125</v>
      </c>
      <c r="E19" s="14">
        <v>385000</v>
      </c>
      <c r="F19" s="2">
        <v>7</v>
      </c>
      <c r="G19" s="2">
        <v>5</v>
      </c>
      <c r="H19" s="14">
        <f t="shared" si="0"/>
        <v>240625</v>
      </c>
      <c r="I19" s="14">
        <v>144385</v>
      </c>
      <c r="J19" s="14">
        <f t="shared" si="1"/>
        <v>60.004155844155846</v>
      </c>
      <c r="K19" s="2"/>
      <c r="L19" s="14">
        <v>96240</v>
      </c>
    </row>
    <row r="20" spans="1:12" ht="12.75" customHeight="1">
      <c r="A20" s="2" t="s">
        <v>12</v>
      </c>
      <c r="B20" s="2" t="s">
        <v>61</v>
      </c>
      <c r="C20" s="2" t="s">
        <v>23</v>
      </c>
      <c r="D20" s="3" t="s">
        <v>168</v>
      </c>
      <c r="E20" s="14">
        <v>461184</v>
      </c>
      <c r="F20" s="2">
        <v>6</v>
      </c>
      <c r="G20" s="2">
        <v>3</v>
      </c>
      <c r="H20" s="14">
        <f t="shared" si="0"/>
        <v>150000</v>
      </c>
      <c r="I20" s="14">
        <v>90000</v>
      </c>
      <c r="J20" s="14">
        <f t="shared" si="1"/>
        <v>60</v>
      </c>
      <c r="K20" s="2"/>
      <c r="L20" s="14">
        <v>60000</v>
      </c>
    </row>
    <row r="21" spans="1:12" ht="25.5" customHeight="1">
      <c r="A21" s="2" t="s">
        <v>12</v>
      </c>
      <c r="B21" s="2" t="s">
        <v>61</v>
      </c>
      <c r="C21" s="2" t="s">
        <v>129</v>
      </c>
      <c r="D21" s="3" t="s">
        <v>128</v>
      </c>
      <c r="E21" s="14">
        <v>940000</v>
      </c>
      <c r="F21" s="2">
        <v>17</v>
      </c>
      <c r="G21" s="2">
        <v>8</v>
      </c>
      <c r="H21" s="14">
        <f t="shared" si="0"/>
        <v>97000</v>
      </c>
      <c r="I21" s="14">
        <v>50000</v>
      </c>
      <c r="J21" s="14">
        <f t="shared" si="1"/>
        <v>51.546391752577321</v>
      </c>
      <c r="K21" s="2"/>
      <c r="L21" s="14">
        <v>47000</v>
      </c>
    </row>
    <row r="22" spans="1:12" ht="12.75" customHeight="1">
      <c r="A22" s="2" t="s">
        <v>12</v>
      </c>
      <c r="B22" s="2" t="s">
        <v>61</v>
      </c>
      <c r="C22" s="2" t="s">
        <v>131</v>
      </c>
      <c r="D22" s="3" t="s">
        <v>130</v>
      </c>
      <c r="E22" s="14">
        <v>639000</v>
      </c>
      <c r="F22" s="2">
        <v>12</v>
      </c>
      <c r="G22" s="2">
        <v>6</v>
      </c>
      <c r="H22" s="14">
        <f t="shared" si="0"/>
        <v>106000</v>
      </c>
      <c r="I22" s="14">
        <v>91000</v>
      </c>
      <c r="J22" s="14">
        <f t="shared" si="1"/>
        <v>85.84905660377359</v>
      </c>
      <c r="K22" s="2"/>
      <c r="L22" s="14">
        <v>15000</v>
      </c>
    </row>
    <row r="23" spans="1:12" ht="24.75" customHeight="1">
      <c r="A23" s="2" t="s">
        <v>12</v>
      </c>
      <c r="B23" s="2" t="s">
        <v>61</v>
      </c>
      <c r="C23" s="2" t="s">
        <v>25</v>
      </c>
      <c r="D23" s="3" t="s">
        <v>133</v>
      </c>
      <c r="E23" s="14">
        <v>446600</v>
      </c>
      <c r="F23" s="2">
        <v>17</v>
      </c>
      <c r="G23" s="2">
        <v>10</v>
      </c>
      <c r="H23" s="14">
        <f t="shared" si="0"/>
        <v>209000</v>
      </c>
      <c r="I23" s="14">
        <v>144000</v>
      </c>
      <c r="J23" s="14">
        <f t="shared" si="1"/>
        <v>68.899521531100476</v>
      </c>
      <c r="K23" s="2"/>
      <c r="L23" s="14">
        <v>65000</v>
      </c>
    </row>
    <row r="24" spans="1:12" ht="24.75" customHeight="1">
      <c r="A24" s="2" t="s">
        <v>12</v>
      </c>
      <c r="B24" s="2" t="s">
        <v>78</v>
      </c>
      <c r="C24" s="2" t="s">
        <v>318</v>
      </c>
      <c r="D24" s="3" t="s">
        <v>347</v>
      </c>
      <c r="E24" s="14">
        <v>158500</v>
      </c>
      <c r="F24" s="2">
        <v>5</v>
      </c>
      <c r="G24" s="2">
        <v>3</v>
      </c>
      <c r="H24" s="14">
        <f t="shared" si="0"/>
        <v>82000</v>
      </c>
      <c r="I24" s="14">
        <v>50000</v>
      </c>
      <c r="J24" s="14">
        <f t="shared" si="1"/>
        <v>60.975609756097562</v>
      </c>
      <c r="K24" s="2"/>
      <c r="L24" s="14">
        <v>32000</v>
      </c>
    </row>
    <row r="25" spans="1:12" ht="12.75" customHeight="1">
      <c r="A25" s="2" t="s">
        <v>12</v>
      </c>
      <c r="B25" s="2" t="s">
        <v>78</v>
      </c>
      <c r="C25" s="2" t="s">
        <v>319</v>
      </c>
      <c r="D25" s="3" t="s">
        <v>348</v>
      </c>
      <c r="E25" s="14">
        <v>304000</v>
      </c>
      <c r="F25" s="2">
        <v>8</v>
      </c>
      <c r="G25" s="2">
        <v>4</v>
      </c>
      <c r="H25" s="14">
        <f t="shared" si="0"/>
        <v>52000</v>
      </c>
      <c r="I25" s="14">
        <v>46000</v>
      </c>
      <c r="J25" s="14">
        <f t="shared" si="1"/>
        <v>88.461538461538467</v>
      </c>
      <c r="K25" s="2"/>
      <c r="L25" s="14">
        <v>6000</v>
      </c>
    </row>
    <row r="26" spans="1:12" ht="12.75" customHeight="1">
      <c r="A26" s="2" t="s">
        <v>12</v>
      </c>
      <c r="B26" s="2" t="s">
        <v>78</v>
      </c>
      <c r="C26" s="2" t="s">
        <v>320</v>
      </c>
      <c r="D26" s="3" t="s">
        <v>349</v>
      </c>
      <c r="E26" s="14">
        <v>270000</v>
      </c>
      <c r="F26" s="2">
        <v>5</v>
      </c>
      <c r="G26" s="2">
        <v>4</v>
      </c>
      <c r="H26" s="14">
        <f t="shared" si="0"/>
        <v>140000</v>
      </c>
      <c r="I26" s="14">
        <v>132000</v>
      </c>
      <c r="J26" s="14">
        <f t="shared" si="1"/>
        <v>94.285714285714292</v>
      </c>
      <c r="K26" s="2"/>
      <c r="L26" s="14">
        <v>8000</v>
      </c>
    </row>
    <row r="27" spans="1:12" ht="25.5" customHeight="1">
      <c r="A27" s="2" t="s">
        <v>12</v>
      </c>
      <c r="B27" s="2" t="s">
        <v>78</v>
      </c>
      <c r="C27" s="2" t="s">
        <v>321</v>
      </c>
      <c r="D27" s="3" t="s">
        <v>350</v>
      </c>
      <c r="E27" s="14">
        <v>296000</v>
      </c>
      <c r="F27" s="2">
        <v>8</v>
      </c>
      <c r="G27" s="2">
        <v>5</v>
      </c>
      <c r="H27" s="14">
        <f t="shared" si="0"/>
        <v>110065</v>
      </c>
      <c r="I27" s="14">
        <v>101565</v>
      </c>
      <c r="J27" s="14">
        <f t="shared" si="1"/>
        <v>92.277290691863897</v>
      </c>
      <c r="K27" s="2"/>
      <c r="L27" s="14">
        <v>8500</v>
      </c>
    </row>
    <row r="28" spans="1:12" ht="12.75" customHeight="1">
      <c r="A28" s="2" t="s">
        <v>12</v>
      </c>
      <c r="B28" s="2" t="s">
        <v>78</v>
      </c>
      <c r="C28" s="2" t="s">
        <v>322</v>
      </c>
      <c r="D28" s="3" t="s">
        <v>351</v>
      </c>
      <c r="E28" s="14">
        <v>300000</v>
      </c>
      <c r="F28" s="2">
        <v>6</v>
      </c>
      <c r="G28" s="2">
        <v>6</v>
      </c>
      <c r="H28" s="14">
        <f t="shared" si="0"/>
        <v>122304</v>
      </c>
      <c r="I28" s="14">
        <v>122304</v>
      </c>
      <c r="J28" s="14">
        <f t="shared" si="1"/>
        <v>100</v>
      </c>
      <c r="K28" s="2"/>
      <c r="L28" s="14">
        <v>0</v>
      </c>
    </row>
    <row r="29" spans="1:12" ht="24.75" customHeight="1">
      <c r="A29" s="2" t="s">
        <v>12</v>
      </c>
      <c r="B29" s="2" t="s">
        <v>78</v>
      </c>
      <c r="C29" s="2" t="s">
        <v>104</v>
      </c>
      <c r="D29" s="3" t="s">
        <v>352</v>
      </c>
      <c r="E29" s="14">
        <v>300000</v>
      </c>
      <c r="F29" s="2">
        <v>6</v>
      </c>
      <c r="G29" s="2">
        <v>5</v>
      </c>
      <c r="H29" s="14">
        <f t="shared" si="0"/>
        <v>146000</v>
      </c>
      <c r="I29" s="14">
        <v>136000</v>
      </c>
      <c r="J29" s="14">
        <f t="shared" si="1"/>
        <v>93.150684931506845</v>
      </c>
      <c r="K29" s="2"/>
      <c r="L29" s="14">
        <v>10000</v>
      </c>
    </row>
    <row r="30" spans="1:12" ht="12.75" customHeight="1">
      <c r="A30" s="2" t="s">
        <v>12</v>
      </c>
      <c r="B30" s="2" t="s">
        <v>61</v>
      </c>
      <c r="C30" s="2" t="s">
        <v>323</v>
      </c>
      <c r="D30" s="3" t="s">
        <v>353</v>
      </c>
      <c r="E30" s="14">
        <v>300565</v>
      </c>
      <c r="F30" s="2">
        <v>15</v>
      </c>
      <c r="G30" s="2">
        <v>10</v>
      </c>
      <c r="H30" s="14">
        <f t="shared" si="0"/>
        <v>115000</v>
      </c>
      <c r="I30" s="14">
        <v>71000</v>
      </c>
      <c r="J30" s="14">
        <f t="shared" si="1"/>
        <v>61.739130434782609</v>
      </c>
      <c r="K30" s="2"/>
      <c r="L30" s="14">
        <v>44000</v>
      </c>
    </row>
    <row r="31" spans="1:12" ht="24.75" customHeight="1">
      <c r="A31" s="2" t="s">
        <v>12</v>
      </c>
      <c r="B31" s="2" t="s">
        <v>61</v>
      </c>
      <c r="C31" s="2" t="s">
        <v>324</v>
      </c>
      <c r="D31" s="3" t="s">
        <v>354</v>
      </c>
      <c r="E31" s="14">
        <v>676287</v>
      </c>
      <c r="F31" s="2">
        <v>27</v>
      </c>
      <c r="G31" s="2">
        <v>16</v>
      </c>
      <c r="H31" s="14">
        <f t="shared" si="0"/>
        <v>320000</v>
      </c>
      <c r="I31" s="14">
        <v>192000</v>
      </c>
      <c r="J31" s="14">
        <f t="shared" si="1"/>
        <v>60</v>
      </c>
      <c r="K31" s="2"/>
      <c r="L31" s="14">
        <v>128000</v>
      </c>
    </row>
    <row r="32" spans="1:12" ht="12.75" customHeight="1">
      <c r="A32" s="2" t="s">
        <v>12</v>
      </c>
      <c r="B32" s="2" t="s">
        <v>78</v>
      </c>
      <c r="C32" s="2" t="s">
        <v>325</v>
      </c>
      <c r="D32" s="3" t="s">
        <v>355</v>
      </c>
      <c r="E32" s="14">
        <v>282000</v>
      </c>
      <c r="F32" s="2">
        <v>4</v>
      </c>
      <c r="G32" s="2">
        <v>2</v>
      </c>
      <c r="H32" s="14">
        <f t="shared" si="0"/>
        <v>132000</v>
      </c>
      <c r="I32" s="14">
        <v>84000</v>
      </c>
      <c r="J32" s="14">
        <f t="shared" si="1"/>
        <v>63.636363636363633</v>
      </c>
      <c r="K32" s="2"/>
      <c r="L32" s="14">
        <v>48000</v>
      </c>
    </row>
    <row r="33" spans="1:12" ht="12.75" customHeight="1">
      <c r="A33" s="2" t="s">
        <v>12</v>
      </c>
      <c r="B33" s="2" t="s">
        <v>78</v>
      </c>
      <c r="C33" s="2" t="s">
        <v>326</v>
      </c>
      <c r="D33" s="3" t="s">
        <v>356</v>
      </c>
      <c r="E33" s="14">
        <v>150000</v>
      </c>
      <c r="F33" s="2">
        <v>2</v>
      </c>
      <c r="G33" s="2">
        <v>1</v>
      </c>
      <c r="H33" s="14">
        <f t="shared" si="0"/>
        <v>60000</v>
      </c>
      <c r="I33" s="14">
        <v>36000</v>
      </c>
      <c r="J33" s="14">
        <f t="shared" si="1"/>
        <v>60</v>
      </c>
      <c r="K33" s="2"/>
      <c r="L33" s="14">
        <v>24000</v>
      </c>
    </row>
    <row r="34" spans="1:12" ht="12.75" customHeight="1">
      <c r="A34" s="2" t="s">
        <v>12</v>
      </c>
      <c r="B34" s="2" t="s">
        <v>61</v>
      </c>
      <c r="C34" s="2" t="s">
        <v>327</v>
      </c>
      <c r="D34" s="3" t="s">
        <v>357</v>
      </c>
      <c r="E34" s="14">
        <v>880000</v>
      </c>
      <c r="F34" s="2">
        <v>6</v>
      </c>
      <c r="G34" s="2">
        <v>3</v>
      </c>
      <c r="H34" s="14">
        <f t="shared" si="0"/>
        <v>187500</v>
      </c>
      <c r="I34" s="14">
        <v>112500</v>
      </c>
      <c r="J34" s="14">
        <f t="shared" si="1"/>
        <v>60</v>
      </c>
      <c r="K34" s="2"/>
      <c r="L34" s="14">
        <v>75000</v>
      </c>
    </row>
    <row r="35" spans="1:12" ht="26.25" customHeight="1">
      <c r="A35" s="2" t="s">
        <v>12</v>
      </c>
      <c r="B35" s="2" t="s">
        <v>78</v>
      </c>
      <c r="C35" s="2" t="s">
        <v>328</v>
      </c>
      <c r="D35" s="3" t="s">
        <v>358</v>
      </c>
      <c r="E35" s="14">
        <v>160000</v>
      </c>
      <c r="F35" s="2">
        <v>2</v>
      </c>
      <c r="G35" s="2">
        <v>2</v>
      </c>
      <c r="H35" s="14">
        <f t="shared" si="0"/>
        <v>22000</v>
      </c>
      <c r="I35" s="14">
        <v>22000</v>
      </c>
      <c r="J35" s="14">
        <f t="shared" si="1"/>
        <v>100</v>
      </c>
      <c r="K35" s="2"/>
      <c r="L35" s="14">
        <v>0</v>
      </c>
    </row>
    <row r="36" spans="1:12" ht="24" customHeight="1">
      <c r="A36" s="2" t="s">
        <v>12</v>
      </c>
      <c r="B36" s="2" t="s">
        <v>78</v>
      </c>
      <c r="C36" s="2" t="s">
        <v>26</v>
      </c>
      <c r="D36" s="3" t="s">
        <v>359</v>
      </c>
      <c r="E36" s="14">
        <v>280000</v>
      </c>
      <c r="F36" s="2">
        <v>2</v>
      </c>
      <c r="G36" s="2">
        <v>2</v>
      </c>
      <c r="H36" s="14">
        <f t="shared" si="0"/>
        <v>60000</v>
      </c>
      <c r="I36" s="14">
        <v>60000</v>
      </c>
      <c r="J36" s="14">
        <f t="shared" si="1"/>
        <v>100</v>
      </c>
      <c r="K36" s="2"/>
      <c r="L36" s="14">
        <v>0</v>
      </c>
    </row>
    <row r="37" spans="1:12" ht="24.75" customHeight="1">
      <c r="A37" s="2" t="s">
        <v>12</v>
      </c>
      <c r="B37" s="2" t="s">
        <v>61</v>
      </c>
      <c r="C37" s="2" t="s">
        <v>124</v>
      </c>
      <c r="D37" s="3" t="s">
        <v>360</v>
      </c>
      <c r="E37" s="14">
        <v>531439</v>
      </c>
      <c r="F37" s="2">
        <v>15</v>
      </c>
      <c r="G37" s="2">
        <v>9</v>
      </c>
      <c r="H37" s="14">
        <f t="shared" si="0"/>
        <v>161800</v>
      </c>
      <c r="I37" s="14">
        <v>97500</v>
      </c>
      <c r="J37" s="14">
        <f t="shared" si="1"/>
        <v>60.259579728059336</v>
      </c>
      <c r="K37" s="2"/>
      <c r="L37" s="14">
        <v>64300</v>
      </c>
    </row>
    <row r="38" spans="1:12" ht="25.5" customHeight="1">
      <c r="A38" s="2" t="s">
        <v>12</v>
      </c>
      <c r="B38" s="2" t="s">
        <v>78</v>
      </c>
      <c r="C38" s="2" t="s">
        <v>329</v>
      </c>
      <c r="D38" s="3" t="s">
        <v>361</v>
      </c>
      <c r="E38" s="14">
        <v>158500</v>
      </c>
      <c r="F38" s="2">
        <v>3</v>
      </c>
      <c r="G38" s="2">
        <v>2</v>
      </c>
      <c r="H38" s="14">
        <f t="shared" si="0"/>
        <v>98762.5</v>
      </c>
      <c r="I38" s="14">
        <v>60500</v>
      </c>
      <c r="J38" s="14">
        <f t="shared" si="1"/>
        <v>61.258068598911528</v>
      </c>
      <c r="K38" s="2"/>
      <c r="L38" s="14">
        <v>38262.5</v>
      </c>
    </row>
    <row r="39" spans="1:12" ht="12.75" customHeight="1">
      <c r="A39" s="2" t="s">
        <v>12</v>
      </c>
      <c r="B39" s="2" t="s">
        <v>78</v>
      </c>
      <c r="C39" s="2" t="s">
        <v>121</v>
      </c>
      <c r="D39" s="3" t="s">
        <v>362</v>
      </c>
      <c r="E39" s="14">
        <v>275000</v>
      </c>
      <c r="F39" s="2">
        <v>11</v>
      </c>
      <c r="G39" s="2">
        <v>7</v>
      </c>
      <c r="H39" s="14">
        <f t="shared" si="0"/>
        <v>171875</v>
      </c>
      <c r="I39" s="14">
        <v>115875</v>
      </c>
      <c r="J39" s="14">
        <f t="shared" si="1"/>
        <v>67.418181818181822</v>
      </c>
      <c r="K39" s="2"/>
      <c r="L39" s="14">
        <v>56000</v>
      </c>
    </row>
    <row r="40" spans="1:12" ht="12.75" customHeight="1">
      <c r="A40" s="2" t="s">
        <v>12</v>
      </c>
      <c r="B40" s="2" t="s">
        <v>78</v>
      </c>
      <c r="C40" s="2" t="s">
        <v>330</v>
      </c>
      <c r="D40" s="3" t="s">
        <v>363</v>
      </c>
      <c r="E40" s="14">
        <v>300000</v>
      </c>
      <c r="F40" s="2">
        <v>13</v>
      </c>
      <c r="G40" s="2">
        <v>11</v>
      </c>
      <c r="H40" s="14">
        <f t="shared" si="0"/>
        <v>168963</v>
      </c>
      <c r="I40" s="14">
        <v>157000</v>
      </c>
      <c r="J40" s="14">
        <f t="shared" si="1"/>
        <v>92.919751661606384</v>
      </c>
      <c r="K40" s="2"/>
      <c r="L40" s="14">
        <v>11963</v>
      </c>
    </row>
    <row r="41" spans="1:12" ht="12.75" customHeight="1">
      <c r="A41" s="2" t="s">
        <v>12</v>
      </c>
      <c r="B41" s="2" t="s">
        <v>78</v>
      </c>
      <c r="C41" s="2" t="s">
        <v>331</v>
      </c>
      <c r="D41" s="3" t="s">
        <v>364</v>
      </c>
      <c r="E41" s="14">
        <v>150000</v>
      </c>
      <c r="F41" s="2">
        <v>5</v>
      </c>
      <c r="G41" s="2">
        <v>3</v>
      </c>
      <c r="H41" s="14">
        <f t="shared" si="0"/>
        <v>77550</v>
      </c>
      <c r="I41" s="14">
        <v>60490</v>
      </c>
      <c r="J41" s="14">
        <f t="shared" si="1"/>
        <v>78.001289490651189</v>
      </c>
      <c r="K41" s="2"/>
      <c r="L41" s="14">
        <v>17060</v>
      </c>
    </row>
    <row r="42" spans="1:12" ht="24.75" customHeight="1">
      <c r="A42" s="2" t="s">
        <v>12</v>
      </c>
      <c r="B42" s="2" t="s">
        <v>78</v>
      </c>
      <c r="C42" s="2" t="s">
        <v>332</v>
      </c>
      <c r="D42" s="3" t="s">
        <v>365</v>
      </c>
      <c r="E42" s="14">
        <v>150000</v>
      </c>
      <c r="F42" s="2">
        <v>4</v>
      </c>
      <c r="G42" s="2">
        <v>2</v>
      </c>
      <c r="H42" s="14">
        <f t="shared" si="0"/>
        <v>43750</v>
      </c>
      <c r="I42" s="14">
        <v>33000</v>
      </c>
      <c r="J42" s="14">
        <f t="shared" si="1"/>
        <v>75.428571428571431</v>
      </c>
      <c r="K42" s="2"/>
      <c r="L42" s="14">
        <v>10750</v>
      </c>
    </row>
    <row r="43" spans="1:12" ht="12.75" customHeight="1">
      <c r="A43" s="2" t="s">
        <v>12</v>
      </c>
      <c r="B43" s="2" t="s">
        <v>78</v>
      </c>
      <c r="C43" s="2" t="s">
        <v>333</v>
      </c>
      <c r="D43" s="3" t="s">
        <v>366</v>
      </c>
      <c r="E43" s="14">
        <v>150000</v>
      </c>
      <c r="F43" s="2">
        <v>3</v>
      </c>
      <c r="G43" s="2">
        <v>2</v>
      </c>
      <c r="H43" s="14">
        <f t="shared" si="0"/>
        <v>75750</v>
      </c>
      <c r="I43" s="14">
        <v>67000</v>
      </c>
      <c r="J43" s="14">
        <f t="shared" si="1"/>
        <v>88.448844884488452</v>
      </c>
      <c r="K43" s="2"/>
      <c r="L43" s="14">
        <v>8750</v>
      </c>
    </row>
    <row r="44" spans="1:12" ht="25.5" customHeight="1">
      <c r="A44" s="2" t="s">
        <v>12</v>
      </c>
      <c r="B44" s="2" t="s">
        <v>78</v>
      </c>
      <c r="C44" s="2" t="s">
        <v>334</v>
      </c>
      <c r="D44" s="3" t="s">
        <v>367</v>
      </c>
      <c r="E44" s="14">
        <v>158500</v>
      </c>
      <c r="F44" s="2">
        <v>3</v>
      </c>
      <c r="G44" s="2">
        <v>2</v>
      </c>
      <c r="H44" s="14">
        <f t="shared" si="0"/>
        <v>98600</v>
      </c>
      <c r="I44" s="14">
        <v>62000</v>
      </c>
      <c r="J44" s="14">
        <f t="shared" si="1"/>
        <v>62.880324543610548</v>
      </c>
      <c r="K44" s="2"/>
      <c r="L44" s="14">
        <v>36600</v>
      </c>
    </row>
    <row r="45" spans="1:12" ht="12.75" customHeight="1">
      <c r="A45" s="2" t="s">
        <v>12</v>
      </c>
      <c r="B45" s="2" t="s">
        <v>78</v>
      </c>
      <c r="C45" s="2" t="s">
        <v>335</v>
      </c>
      <c r="D45" s="3" t="s">
        <v>368</v>
      </c>
      <c r="E45" s="14">
        <v>158500</v>
      </c>
      <c r="F45" s="2">
        <v>4</v>
      </c>
      <c r="G45" s="2">
        <v>2</v>
      </c>
      <c r="H45" s="14">
        <f t="shared" si="0"/>
        <v>81256</v>
      </c>
      <c r="I45" s="14">
        <v>49000</v>
      </c>
      <c r="J45" s="14">
        <f t="shared" si="1"/>
        <v>60.303239145416953</v>
      </c>
      <c r="K45" s="2"/>
      <c r="L45" s="14">
        <v>32256</v>
      </c>
    </row>
    <row r="46" spans="1:12" ht="24.75" customHeight="1">
      <c r="A46" s="2" t="s">
        <v>12</v>
      </c>
      <c r="B46" s="2" t="s">
        <v>78</v>
      </c>
      <c r="C46" s="2" t="s">
        <v>336</v>
      </c>
      <c r="D46" s="3" t="s">
        <v>369</v>
      </c>
      <c r="E46" s="14">
        <v>282000</v>
      </c>
      <c r="F46" s="2">
        <v>3</v>
      </c>
      <c r="G46" s="2">
        <v>2</v>
      </c>
      <c r="H46" s="14">
        <f t="shared" si="0"/>
        <v>132000</v>
      </c>
      <c r="I46" s="14">
        <v>84000</v>
      </c>
      <c r="J46" s="14">
        <f t="shared" si="1"/>
        <v>63.636363636363633</v>
      </c>
      <c r="K46" s="2"/>
      <c r="L46" s="14">
        <v>48000</v>
      </c>
    </row>
    <row r="47" spans="1:12" ht="25.5" customHeight="1">
      <c r="A47" s="2" t="s">
        <v>12</v>
      </c>
      <c r="B47" s="2" t="s">
        <v>78</v>
      </c>
      <c r="C47" s="2" t="s">
        <v>120</v>
      </c>
      <c r="D47" s="3" t="s">
        <v>370</v>
      </c>
      <c r="E47" s="14">
        <v>229000</v>
      </c>
      <c r="F47" s="2">
        <v>4</v>
      </c>
      <c r="G47" s="2">
        <v>3</v>
      </c>
      <c r="H47" s="14">
        <f t="shared" si="0"/>
        <v>46000</v>
      </c>
      <c r="I47" s="14">
        <v>43300</v>
      </c>
      <c r="J47" s="14">
        <f t="shared" si="1"/>
        <v>94.130434782608702</v>
      </c>
      <c r="K47" s="2"/>
      <c r="L47" s="14">
        <v>2700</v>
      </c>
    </row>
    <row r="48" spans="1:12" ht="24.75" customHeight="1">
      <c r="A48" s="2" t="s">
        <v>12</v>
      </c>
      <c r="B48" s="2" t="s">
        <v>78</v>
      </c>
      <c r="C48" s="2" t="s">
        <v>337</v>
      </c>
      <c r="D48" s="3" t="s">
        <v>371</v>
      </c>
      <c r="E48" s="14">
        <v>157550</v>
      </c>
      <c r="F48" s="2">
        <v>4</v>
      </c>
      <c r="G48" s="2">
        <v>3</v>
      </c>
      <c r="H48" s="14">
        <f t="shared" si="0"/>
        <v>46000</v>
      </c>
      <c r="I48" s="14">
        <v>44000</v>
      </c>
      <c r="J48" s="14">
        <f t="shared" si="1"/>
        <v>95.652173913043484</v>
      </c>
      <c r="K48" s="2"/>
      <c r="L48" s="14">
        <v>2000</v>
      </c>
    </row>
    <row r="49" spans="1:12" ht="12.75" customHeight="1">
      <c r="A49" s="2" t="s">
        <v>12</v>
      </c>
      <c r="B49" s="2" t="s">
        <v>78</v>
      </c>
      <c r="C49" s="2" t="s">
        <v>132</v>
      </c>
      <c r="D49" s="3" t="s">
        <v>372</v>
      </c>
      <c r="E49" s="14">
        <v>163450</v>
      </c>
      <c r="F49" s="2">
        <v>2</v>
      </c>
      <c r="G49" s="2">
        <v>1</v>
      </c>
      <c r="H49" s="14">
        <f t="shared" si="0"/>
        <v>23000</v>
      </c>
      <c r="I49" s="14">
        <v>15500</v>
      </c>
      <c r="J49" s="14">
        <f t="shared" si="1"/>
        <v>67.391304347826093</v>
      </c>
      <c r="K49" s="36"/>
      <c r="L49" s="14">
        <v>7500</v>
      </c>
    </row>
    <row r="50" spans="1:12" ht="24.75" customHeight="1">
      <c r="A50" s="2" t="s">
        <v>12</v>
      </c>
      <c r="B50" s="2" t="s">
        <v>78</v>
      </c>
      <c r="C50" s="2" t="s">
        <v>338</v>
      </c>
      <c r="D50" s="3" t="s">
        <v>373</v>
      </c>
      <c r="E50" s="14">
        <v>279112</v>
      </c>
      <c r="F50" s="2">
        <v>4</v>
      </c>
      <c r="G50" s="2">
        <v>2</v>
      </c>
      <c r="H50" s="14">
        <f t="shared" si="0"/>
        <v>72000</v>
      </c>
      <c r="I50" s="14">
        <v>44000</v>
      </c>
      <c r="J50" s="14">
        <f t="shared" si="1"/>
        <v>61.111111111111114</v>
      </c>
      <c r="K50" s="2"/>
      <c r="L50" s="14">
        <v>28000</v>
      </c>
    </row>
    <row r="51" spans="1:12" ht="24" customHeight="1">
      <c r="A51" s="2" t="s">
        <v>12</v>
      </c>
      <c r="B51" s="2" t="s">
        <v>78</v>
      </c>
      <c r="C51" s="2" t="s">
        <v>339</v>
      </c>
      <c r="D51" s="3" t="s">
        <v>374</v>
      </c>
      <c r="E51" s="14">
        <v>322230</v>
      </c>
      <c r="F51" s="2">
        <v>3</v>
      </c>
      <c r="G51" s="2">
        <v>2</v>
      </c>
      <c r="H51" s="14">
        <f t="shared" si="0"/>
        <v>138000</v>
      </c>
      <c r="I51" s="14">
        <v>108000</v>
      </c>
      <c r="J51" s="14">
        <f t="shared" si="1"/>
        <v>78.260869565217391</v>
      </c>
      <c r="K51" s="2"/>
      <c r="L51" s="14">
        <v>30000</v>
      </c>
    </row>
    <row r="52" spans="1:12" ht="24.75" customHeight="1">
      <c r="A52" s="2" t="s">
        <v>12</v>
      </c>
      <c r="B52" s="2" t="s">
        <v>78</v>
      </c>
      <c r="C52" s="2" t="s">
        <v>123</v>
      </c>
      <c r="D52" s="3" t="s">
        <v>375</v>
      </c>
      <c r="E52" s="14">
        <v>268000</v>
      </c>
      <c r="F52" s="2">
        <v>4</v>
      </c>
      <c r="G52" s="2">
        <v>4</v>
      </c>
      <c r="H52" s="14">
        <f t="shared" si="0"/>
        <v>71500</v>
      </c>
      <c r="I52" s="14">
        <v>71500</v>
      </c>
      <c r="J52" s="14">
        <f t="shared" si="1"/>
        <v>100</v>
      </c>
      <c r="K52" s="2"/>
      <c r="L52" s="14">
        <v>0</v>
      </c>
    </row>
    <row r="53" spans="1:12" ht="24.75" customHeight="1">
      <c r="A53" s="2" t="s">
        <v>12</v>
      </c>
      <c r="B53" s="2" t="s">
        <v>78</v>
      </c>
      <c r="C53" s="2" t="s">
        <v>127</v>
      </c>
      <c r="D53" s="3" t="s">
        <v>376</v>
      </c>
      <c r="E53" s="14">
        <v>268000</v>
      </c>
      <c r="F53" s="2">
        <v>7</v>
      </c>
      <c r="G53" s="2">
        <v>6</v>
      </c>
      <c r="H53" s="14">
        <f t="shared" si="0"/>
        <v>66750</v>
      </c>
      <c r="I53" s="14">
        <v>64750</v>
      </c>
      <c r="J53" s="14">
        <f t="shared" si="1"/>
        <v>97.00374531835206</v>
      </c>
      <c r="K53" s="2"/>
      <c r="L53" s="14">
        <v>2000</v>
      </c>
    </row>
    <row r="54" spans="1:12" ht="12.75" customHeight="1">
      <c r="A54" s="2" t="s">
        <v>12</v>
      </c>
      <c r="B54" s="2" t="s">
        <v>78</v>
      </c>
      <c r="C54" s="2" t="s">
        <v>340</v>
      </c>
      <c r="D54" s="3" t="s">
        <v>377</v>
      </c>
      <c r="E54" s="14">
        <v>282000</v>
      </c>
      <c r="F54" s="2">
        <v>3</v>
      </c>
      <c r="G54" s="2">
        <v>2</v>
      </c>
      <c r="H54" s="14">
        <f t="shared" si="0"/>
        <v>145980</v>
      </c>
      <c r="I54" s="14">
        <v>93000</v>
      </c>
      <c r="J54" s="14">
        <f t="shared" si="1"/>
        <v>63.707357172215374</v>
      </c>
      <c r="K54" s="2"/>
      <c r="L54" s="14">
        <v>52980</v>
      </c>
    </row>
    <row r="55" spans="1:12" ht="25.5" customHeight="1">
      <c r="A55" s="2" t="s">
        <v>12</v>
      </c>
      <c r="B55" s="2" t="s">
        <v>78</v>
      </c>
      <c r="C55" s="2" t="s">
        <v>341</v>
      </c>
      <c r="D55" s="3" t="s">
        <v>378</v>
      </c>
      <c r="E55" s="14">
        <v>150000</v>
      </c>
      <c r="F55" s="2">
        <v>4</v>
      </c>
      <c r="G55" s="2">
        <v>4</v>
      </c>
      <c r="H55" s="14">
        <f t="shared" si="0"/>
        <v>80000</v>
      </c>
      <c r="I55" s="14">
        <v>80000</v>
      </c>
      <c r="J55" s="14">
        <f t="shared" si="1"/>
        <v>100</v>
      </c>
      <c r="K55" s="2"/>
      <c r="L55" s="14">
        <v>0</v>
      </c>
    </row>
    <row r="56" spans="1:12" ht="12.75" customHeight="1">
      <c r="A56" s="26" t="s">
        <v>12</v>
      </c>
      <c r="B56" s="2" t="s">
        <v>78</v>
      </c>
      <c r="C56" s="2" t="s">
        <v>342</v>
      </c>
      <c r="D56" s="3" t="s">
        <v>379</v>
      </c>
      <c r="E56" s="14">
        <v>260000</v>
      </c>
      <c r="F56" s="2">
        <v>5</v>
      </c>
      <c r="G56" s="2">
        <v>4</v>
      </c>
      <c r="H56" s="14">
        <f t="shared" si="0"/>
        <v>81130</v>
      </c>
      <c r="I56" s="14">
        <v>65000</v>
      </c>
      <c r="J56" s="14">
        <f t="shared" si="1"/>
        <v>80.118328608406259</v>
      </c>
      <c r="K56" s="2"/>
      <c r="L56" s="14">
        <v>16130</v>
      </c>
    </row>
    <row r="57" spans="1:12" ht="12.75" customHeight="1">
      <c r="A57" s="26" t="s">
        <v>12</v>
      </c>
      <c r="B57" s="2" t="s">
        <v>78</v>
      </c>
      <c r="C57" s="2" t="s">
        <v>343</v>
      </c>
      <c r="D57" s="3" t="s">
        <v>380</v>
      </c>
      <c r="E57" s="14">
        <v>289800</v>
      </c>
      <c r="F57" s="2">
        <v>7</v>
      </c>
      <c r="G57" s="2">
        <v>7</v>
      </c>
      <c r="H57" s="14">
        <f t="shared" si="0"/>
        <v>75000</v>
      </c>
      <c r="I57" s="14">
        <v>75000</v>
      </c>
      <c r="J57" s="14">
        <f t="shared" si="1"/>
        <v>100</v>
      </c>
      <c r="K57" s="2"/>
      <c r="L57" s="14">
        <v>0</v>
      </c>
    </row>
    <row r="58" spans="1:12" ht="37.5" customHeight="1">
      <c r="A58" s="26" t="s">
        <v>12</v>
      </c>
      <c r="B58" s="2" t="s">
        <v>78</v>
      </c>
      <c r="C58" s="2" t="s">
        <v>344</v>
      </c>
      <c r="D58" s="3" t="s">
        <v>381</v>
      </c>
      <c r="E58" s="14">
        <v>150000</v>
      </c>
      <c r="F58" s="2">
        <v>2</v>
      </c>
      <c r="G58" s="2">
        <v>1</v>
      </c>
      <c r="H58" s="14">
        <f t="shared" si="0"/>
        <v>60000</v>
      </c>
      <c r="I58" s="14">
        <v>36000</v>
      </c>
      <c r="J58" s="14">
        <f t="shared" si="1"/>
        <v>60</v>
      </c>
      <c r="K58" s="2"/>
      <c r="L58" s="14">
        <v>24000</v>
      </c>
    </row>
    <row r="59" spans="1:12" ht="12.75" customHeight="1">
      <c r="A59" s="26" t="s">
        <v>12</v>
      </c>
      <c r="B59" s="2" t="s">
        <v>78</v>
      </c>
      <c r="C59" s="2" t="s">
        <v>345</v>
      </c>
      <c r="D59" s="3" t="s">
        <v>382</v>
      </c>
      <c r="E59" s="14">
        <v>227960</v>
      </c>
      <c r="F59" s="2">
        <v>3</v>
      </c>
      <c r="G59" s="2">
        <v>2</v>
      </c>
      <c r="H59" s="14">
        <f t="shared" si="0"/>
        <v>79400</v>
      </c>
      <c r="I59" s="14">
        <v>48000</v>
      </c>
      <c r="J59" s="14">
        <f t="shared" si="1"/>
        <v>60.45340050377834</v>
      </c>
      <c r="K59" s="2"/>
      <c r="L59" s="14">
        <v>31400</v>
      </c>
    </row>
    <row r="60" spans="1:12" ht="12.75" customHeight="1">
      <c r="A60" s="26" t="s">
        <v>12</v>
      </c>
      <c r="B60" s="2" t="s">
        <v>78</v>
      </c>
      <c r="C60" s="2" t="s">
        <v>346</v>
      </c>
      <c r="D60" s="3" t="s">
        <v>383</v>
      </c>
      <c r="E60" s="14">
        <v>190565</v>
      </c>
      <c r="F60" s="2">
        <v>5</v>
      </c>
      <c r="G60" s="2">
        <v>3</v>
      </c>
      <c r="H60" s="14">
        <f t="shared" si="0"/>
        <v>85000</v>
      </c>
      <c r="I60" s="14">
        <v>75000</v>
      </c>
      <c r="J60" s="14">
        <f t="shared" si="1"/>
        <v>88.235294117647058</v>
      </c>
      <c r="K60" s="2"/>
      <c r="L60" s="14">
        <v>10000</v>
      </c>
    </row>
    <row r="61" spans="1:12" ht="12.75" customHeight="1">
      <c r="A61" s="26" t="s">
        <v>12</v>
      </c>
      <c r="B61" s="2" t="s">
        <v>61</v>
      </c>
      <c r="C61" s="2" t="s">
        <v>400</v>
      </c>
      <c r="D61" s="3" t="s">
        <v>401</v>
      </c>
      <c r="E61" s="14">
        <v>460000</v>
      </c>
      <c r="F61" s="2">
        <v>13</v>
      </c>
      <c r="G61" s="2">
        <v>8</v>
      </c>
      <c r="H61" s="14">
        <f>SUM(I61+L61)</f>
        <v>108000</v>
      </c>
      <c r="I61" s="14">
        <v>87000</v>
      </c>
      <c r="J61" s="14">
        <f>SUM(100*I61/H61)</f>
        <v>80.555555555555557</v>
      </c>
      <c r="K61" s="2"/>
      <c r="L61" s="14">
        <v>21000</v>
      </c>
    </row>
    <row r="62" spans="1:12" ht="12.75" customHeight="1">
      <c r="A62" s="76" t="s">
        <v>52</v>
      </c>
      <c r="B62" s="22"/>
      <c r="C62" s="22"/>
      <c r="D62" s="60" t="s">
        <v>54</v>
      </c>
      <c r="E62" s="86">
        <f>SUM(E3:E61)</f>
        <v>24360942</v>
      </c>
      <c r="H62" s="44">
        <f>SUM(H3:H61)</f>
        <v>9327581.5</v>
      </c>
      <c r="I62" s="44">
        <f>SUM(I3:I61)</f>
        <v>6428880</v>
      </c>
      <c r="L62" s="13">
        <f>SUM(L3:L61)</f>
        <v>2898701.5</v>
      </c>
    </row>
    <row r="63" spans="1:12" ht="12.75" customHeight="1">
      <c r="A63" s="58"/>
      <c r="B63" s="58"/>
      <c r="C63" s="58"/>
      <c r="D63" s="57" t="s">
        <v>164</v>
      </c>
      <c r="E63" s="92">
        <v>151000</v>
      </c>
    </row>
    <row r="64" spans="1:12" ht="12.75" customHeight="1">
      <c r="A64" s="22"/>
      <c r="B64" s="22"/>
      <c r="C64" s="22"/>
      <c r="D64" s="45" t="s">
        <v>55</v>
      </c>
      <c r="E64" s="87">
        <v>200058</v>
      </c>
    </row>
    <row r="65" spans="1:11" ht="12.75" customHeight="1">
      <c r="A65" s="22"/>
      <c r="B65" s="22"/>
      <c r="C65" s="22"/>
      <c r="D65" s="46"/>
      <c r="E65" s="19"/>
    </row>
    <row r="66" spans="1:11" ht="12.75" customHeight="1">
      <c r="A66" s="22"/>
      <c r="B66" s="22"/>
      <c r="C66" s="22"/>
      <c r="D66" s="46" t="s">
        <v>56</v>
      </c>
      <c r="E66" s="87">
        <f>SUM(E62:E65)</f>
        <v>24712000</v>
      </c>
    </row>
    <row r="67" spans="1:11" ht="12.75" customHeight="1">
      <c r="A67" s="22"/>
      <c r="B67" s="22"/>
      <c r="C67" s="22"/>
      <c r="D67" s="27" t="s">
        <v>171</v>
      </c>
      <c r="E67" s="13">
        <v>24712000</v>
      </c>
    </row>
    <row r="68" spans="1:11" ht="12.75" customHeight="1">
      <c r="A68" s="22"/>
      <c r="B68" s="22"/>
      <c r="C68" s="59"/>
      <c r="D68" s="82" t="s">
        <v>172</v>
      </c>
      <c r="E68" s="83">
        <f>SUM(E67-E66)</f>
        <v>0</v>
      </c>
      <c r="F68" s="23"/>
    </row>
    <row r="69" spans="1:11" ht="12.75" customHeight="1">
      <c r="A69" s="22"/>
      <c r="B69" s="22"/>
      <c r="C69" s="22"/>
      <c r="F69" s="27"/>
    </row>
    <row r="70" spans="1:11" ht="12.75" customHeight="1">
      <c r="E70" s="13"/>
    </row>
    <row r="71" spans="1:11" ht="12.75" customHeight="1">
      <c r="A71" s="4" t="s">
        <v>173</v>
      </c>
    </row>
    <row r="72" spans="1:11" ht="15">
      <c r="A72" s="37" t="s">
        <v>12</v>
      </c>
      <c r="B72" s="2"/>
      <c r="C72" s="37"/>
      <c r="D72" s="66"/>
      <c r="E72" s="38"/>
      <c r="F72" s="2"/>
      <c r="G72" s="2"/>
      <c r="H72" s="38"/>
      <c r="I72" s="38"/>
      <c r="J72" s="14"/>
      <c r="K72" s="2"/>
    </row>
    <row r="73" spans="1:11" ht="15">
      <c r="A73" s="37" t="s">
        <v>12</v>
      </c>
      <c r="B73" s="2"/>
      <c r="C73" s="37"/>
      <c r="D73" s="37"/>
      <c r="E73" s="38"/>
      <c r="F73" s="2"/>
      <c r="G73" s="2"/>
      <c r="H73" s="38"/>
      <c r="I73" s="38"/>
      <c r="J73" s="14"/>
      <c r="K73" s="2"/>
    </row>
    <row r="74" spans="1:11" ht="12.75" customHeight="1">
      <c r="D74" s="45" t="s">
        <v>174</v>
      </c>
      <c r="E74" s="34">
        <f>SUM(E72:E73)</f>
        <v>0</v>
      </c>
    </row>
    <row r="75" spans="1:11" ht="12.75" customHeight="1">
      <c r="D75" s="46"/>
      <c r="E75" s="33"/>
    </row>
    <row r="76" spans="1:11" ht="12.75" customHeight="1">
      <c r="D76" s="55" t="s">
        <v>164</v>
      </c>
      <c r="E76" s="34">
        <v>0</v>
      </c>
    </row>
    <row r="77" spans="1:11" ht="12.75" customHeight="1">
      <c r="D77" s="45" t="s">
        <v>55</v>
      </c>
      <c r="E77" s="34">
        <v>0</v>
      </c>
    </row>
    <row r="78" spans="1:11" ht="12.75" customHeight="1">
      <c r="D78" s="46"/>
      <c r="E78" s="33"/>
    </row>
    <row r="79" spans="1:11" ht="12.75" customHeight="1">
      <c r="D79" s="46" t="s">
        <v>409</v>
      </c>
      <c r="E79" s="34">
        <f>SUM(E74:E78)</f>
        <v>0</v>
      </c>
    </row>
    <row r="82" spans="4:5" ht="12.75" customHeight="1">
      <c r="D82" s="45" t="s">
        <v>175</v>
      </c>
      <c r="E82" s="34">
        <f>SUM(E62+E74)</f>
        <v>24360942</v>
      </c>
    </row>
    <row r="83" spans="4:5" ht="12.75" customHeight="1">
      <c r="D83" s="46"/>
      <c r="E83" s="33"/>
    </row>
    <row r="84" spans="4:5" ht="12.75" customHeight="1">
      <c r="D84" s="55" t="s">
        <v>164</v>
      </c>
      <c r="E84" s="34">
        <f>SUM(E63+E76)</f>
        <v>151000</v>
      </c>
    </row>
    <row r="85" spans="4:5" ht="12.75" customHeight="1">
      <c r="D85" s="45" t="s">
        <v>55</v>
      </c>
      <c r="E85" s="34">
        <f>SUM(E64+E77)</f>
        <v>200058</v>
      </c>
    </row>
    <row r="86" spans="4:5" ht="12.75" customHeight="1">
      <c r="D86" s="46"/>
      <c r="E86" s="33"/>
    </row>
    <row r="87" spans="4:5" ht="12.75" customHeight="1">
      <c r="D87" s="46" t="s">
        <v>52</v>
      </c>
      <c r="E87" s="34">
        <f>SUM(E82+E84+E85)</f>
        <v>24712000</v>
      </c>
    </row>
    <row r="88" spans="4:5" ht="12.75" customHeight="1">
      <c r="D88" s="27" t="s">
        <v>172</v>
      </c>
      <c r="E88" s="13"/>
    </row>
  </sheetData>
  <autoFilter ref="A2:M64"/>
  <phoneticPr fontId="0" type="noConversion"/>
  <pageMargins left="0.39370078740157483" right="0.39370078740157483" top="0.39370078740157483" bottom="0.39370078740157483" header="0.51181102362204722" footer="0.51181102362204722"/>
  <pageSetup paperSize="9" scale="65" orientation="landscape" horizontalDpi="4294967294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J14" sqref="J14"/>
    </sheetView>
  </sheetViews>
  <sheetFormatPr defaultRowHeight="12.75"/>
  <cols>
    <col min="2" max="2" width="11.42578125" customWidth="1"/>
    <col min="3" max="3" width="29.140625" customWidth="1"/>
    <col min="4" max="4" width="50" customWidth="1"/>
    <col min="5" max="5" width="12.28515625" customWidth="1"/>
    <col min="6" max="6" width="23.7109375" customWidth="1"/>
    <col min="7" max="7" width="13.85546875" customWidth="1"/>
    <col min="8" max="8" width="15.7109375" customWidth="1"/>
    <col min="9" max="9" width="15.42578125" customWidth="1"/>
    <col min="12" max="12" width="9.85546875" customWidth="1"/>
  </cols>
  <sheetData>
    <row r="1" spans="1:12">
      <c r="A1" s="77" t="s">
        <v>317</v>
      </c>
      <c r="B1" s="77"/>
      <c r="C1" s="77"/>
      <c r="D1" s="47"/>
    </row>
    <row r="2" spans="1:12" s="8" customFormat="1" ht="53.25" customHeight="1">
      <c r="A2" s="74" t="s">
        <v>1</v>
      </c>
      <c r="B2" s="74" t="s">
        <v>0</v>
      </c>
      <c r="C2" s="74" t="s">
        <v>2</v>
      </c>
      <c r="D2" s="74" t="s">
        <v>3</v>
      </c>
      <c r="E2" s="41" t="s">
        <v>162</v>
      </c>
      <c r="F2" s="24" t="s">
        <v>58</v>
      </c>
      <c r="G2" s="25" t="s">
        <v>57</v>
      </c>
      <c r="H2" s="25" t="s">
        <v>60</v>
      </c>
      <c r="I2" s="25" t="s">
        <v>59</v>
      </c>
      <c r="J2" s="40" t="s">
        <v>160</v>
      </c>
      <c r="K2" s="40" t="s">
        <v>161</v>
      </c>
      <c r="L2" s="40" t="s">
        <v>315</v>
      </c>
    </row>
    <row r="3" spans="1:12">
      <c r="A3" s="2" t="s">
        <v>49</v>
      </c>
      <c r="B3" s="2" t="s">
        <v>61</v>
      </c>
      <c r="C3" s="2" t="s">
        <v>386</v>
      </c>
      <c r="D3" s="2" t="s">
        <v>169</v>
      </c>
      <c r="E3" s="14">
        <v>2970224</v>
      </c>
      <c r="F3" s="80">
        <v>72</v>
      </c>
      <c r="G3" s="80">
        <v>40</v>
      </c>
      <c r="H3" s="20">
        <f>SUM(I3+L3)</f>
        <v>1599839.52</v>
      </c>
      <c r="I3" s="14">
        <v>960000</v>
      </c>
      <c r="J3" s="14">
        <f>SUM(100*I3/H3)</f>
        <v>60.00601860366595</v>
      </c>
      <c r="K3" s="2"/>
      <c r="L3" s="20">
        <v>639839.52</v>
      </c>
    </row>
    <row r="4" spans="1:12">
      <c r="A4" s="26" t="s">
        <v>49</v>
      </c>
      <c r="B4" s="2" t="s">
        <v>61</v>
      </c>
      <c r="C4" s="2" t="s">
        <v>50</v>
      </c>
      <c r="D4" s="2" t="s">
        <v>170</v>
      </c>
      <c r="E4" s="14">
        <v>2432965</v>
      </c>
      <c r="F4" s="80">
        <v>47</v>
      </c>
      <c r="G4" s="80">
        <v>26</v>
      </c>
      <c r="H4" s="20">
        <f>SUM(I4+L4)</f>
        <v>1307331.46</v>
      </c>
      <c r="I4" s="14">
        <v>785000</v>
      </c>
      <c r="J4" s="14">
        <f>SUM(100*I4/H4)</f>
        <v>60.045980993986028</v>
      </c>
      <c r="K4" s="2"/>
      <c r="L4" s="20">
        <v>522331.46</v>
      </c>
    </row>
    <row r="5" spans="1:12">
      <c r="A5" s="26" t="s">
        <v>49</v>
      </c>
      <c r="B5" s="2" t="s">
        <v>61</v>
      </c>
      <c r="C5" s="2" t="s">
        <v>387</v>
      </c>
      <c r="D5" s="2" t="s">
        <v>388</v>
      </c>
      <c r="E5" s="20">
        <v>799948</v>
      </c>
      <c r="F5" s="80">
        <v>16</v>
      </c>
      <c r="G5" s="80">
        <v>8</v>
      </c>
      <c r="H5" s="20">
        <f>SUM(I5+L5)</f>
        <v>424369.32999999996</v>
      </c>
      <c r="I5" s="14">
        <v>255000</v>
      </c>
      <c r="J5" s="14">
        <f>SUM(100*I5/H5)</f>
        <v>60.089168083848101</v>
      </c>
      <c r="K5" s="2"/>
      <c r="L5" s="20">
        <v>169369.33</v>
      </c>
    </row>
    <row r="6" spans="1:12">
      <c r="A6" s="22"/>
      <c r="B6" s="22"/>
      <c r="C6" s="22"/>
      <c r="D6" s="64" t="s">
        <v>54</v>
      </c>
      <c r="E6" s="86">
        <f>SUM(E3:E5)</f>
        <v>6203137</v>
      </c>
      <c r="H6" s="44">
        <f>SUM(H3:H5)</f>
        <v>3331540.31</v>
      </c>
      <c r="I6" s="44">
        <f>SUM(I3:I5)</f>
        <v>2000000</v>
      </c>
    </row>
    <row r="7" spans="1:12">
      <c r="A7" s="129"/>
      <c r="B7" s="22"/>
      <c r="C7" s="22"/>
      <c r="D7" s="65" t="s">
        <v>164</v>
      </c>
      <c r="E7" s="87">
        <v>340863</v>
      </c>
    </row>
    <row r="8" spans="1:12">
      <c r="A8" s="22"/>
      <c r="B8" s="22"/>
      <c r="C8" s="22"/>
      <c r="D8" s="61" t="s">
        <v>55</v>
      </c>
      <c r="E8" s="87">
        <v>0</v>
      </c>
    </row>
    <row r="9" spans="1:12">
      <c r="A9" s="22"/>
      <c r="B9" s="22"/>
      <c r="C9" s="22"/>
      <c r="D9" s="62"/>
      <c r="E9" s="18"/>
    </row>
    <row r="10" spans="1:12">
      <c r="A10" s="22"/>
      <c r="B10" s="22"/>
      <c r="C10" s="22"/>
      <c r="D10" s="62" t="s">
        <v>56</v>
      </c>
      <c r="E10" s="87">
        <f>SUM(E6:E9)</f>
        <v>6544000</v>
      </c>
    </row>
    <row r="11" spans="1:12">
      <c r="A11" s="22"/>
      <c r="B11" s="22"/>
      <c r="C11" s="22"/>
      <c r="D11" s="27" t="s">
        <v>171</v>
      </c>
      <c r="E11" s="13">
        <v>6544000</v>
      </c>
    </row>
    <row r="12" spans="1:12">
      <c r="D12" s="82" t="s">
        <v>172</v>
      </c>
      <c r="E12" s="83">
        <f>SUM(E11-E10)</f>
        <v>0</v>
      </c>
    </row>
    <row r="15" spans="1:12">
      <c r="E15" s="13"/>
    </row>
    <row r="16" spans="1:12">
      <c r="E16" s="13"/>
    </row>
    <row r="17" spans="5:5">
      <c r="E17" s="13"/>
    </row>
  </sheetData>
  <phoneticPr fontId="0" type="noConversion"/>
  <pageMargins left="0.78740157499999996" right="0.78740157499999996" top="0.984251969" bottom="0.984251969" header="0.4921259845" footer="0.4921259845"/>
  <pageSetup paperSize="9" scale="90" orientation="landscape" horizontalDpi="4294967294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activeCell="F14" sqref="F14"/>
    </sheetView>
  </sheetViews>
  <sheetFormatPr defaultRowHeight="12.75"/>
  <cols>
    <col min="1" max="1" width="9.140625" customWidth="1"/>
    <col min="2" max="2" width="11.42578125" customWidth="1"/>
    <col min="3" max="3" width="29.140625" customWidth="1"/>
    <col min="4" max="4" width="54.28515625" customWidth="1"/>
    <col min="5" max="5" width="11.7109375" customWidth="1"/>
    <col min="6" max="6" width="23.7109375" customWidth="1"/>
    <col min="7" max="7" width="13.85546875" customWidth="1"/>
    <col min="8" max="8" width="15.7109375" customWidth="1"/>
    <col min="9" max="9" width="15.42578125" customWidth="1"/>
  </cols>
  <sheetData>
    <row r="1" spans="1:12">
      <c r="A1" s="77" t="s">
        <v>317</v>
      </c>
      <c r="B1" s="77"/>
      <c r="C1" s="77"/>
      <c r="D1" s="47"/>
    </row>
    <row r="2" spans="1:12" s="8" customFormat="1" ht="53.25" customHeight="1">
      <c r="A2" s="74" t="s">
        <v>1</v>
      </c>
      <c r="B2" s="74" t="s">
        <v>0</v>
      </c>
      <c r="C2" s="74" t="s">
        <v>2</v>
      </c>
      <c r="D2" s="74" t="s">
        <v>3</v>
      </c>
      <c r="E2" s="41" t="s">
        <v>162</v>
      </c>
      <c r="F2" s="24" t="s">
        <v>58</v>
      </c>
      <c r="G2" s="25" t="s">
        <v>57</v>
      </c>
      <c r="H2" s="25" t="s">
        <v>60</v>
      </c>
      <c r="I2" s="25" t="s">
        <v>59</v>
      </c>
      <c r="J2" s="40" t="s">
        <v>160</v>
      </c>
      <c r="K2" s="40" t="s">
        <v>161</v>
      </c>
      <c r="L2" s="40" t="s">
        <v>315</v>
      </c>
    </row>
    <row r="3" spans="1:12" s="10" customFormat="1" ht="12.75" customHeight="1">
      <c r="A3" s="11" t="s">
        <v>4</v>
      </c>
      <c r="B3" s="80" t="s">
        <v>61</v>
      </c>
      <c r="C3" s="80" t="s">
        <v>194</v>
      </c>
      <c r="D3" s="80" t="s">
        <v>262</v>
      </c>
      <c r="E3" s="20">
        <v>272200</v>
      </c>
      <c r="F3" s="80">
        <v>2</v>
      </c>
      <c r="G3" s="80">
        <v>1</v>
      </c>
      <c r="H3" s="20">
        <f>SUM(I3+L3)</f>
        <v>41500</v>
      </c>
      <c r="I3" s="20">
        <v>25000</v>
      </c>
      <c r="J3" s="81">
        <f>SUM(100*I3/H3)</f>
        <v>60.24096385542169</v>
      </c>
      <c r="K3" s="80"/>
      <c r="L3" s="20">
        <v>16500</v>
      </c>
    </row>
    <row r="4" spans="1:12" s="10" customFormat="1" ht="12.75" customHeight="1">
      <c r="A4" s="11" t="s">
        <v>48</v>
      </c>
      <c r="B4" s="80" t="s">
        <v>61</v>
      </c>
      <c r="C4" s="80" t="s">
        <v>194</v>
      </c>
      <c r="D4" s="80" t="s">
        <v>262</v>
      </c>
      <c r="E4" s="20">
        <v>119800</v>
      </c>
      <c r="F4" s="80">
        <v>2</v>
      </c>
      <c r="G4" s="80">
        <v>1</v>
      </c>
      <c r="H4" s="20">
        <f>SUM(I4+L4)</f>
        <v>41500</v>
      </c>
      <c r="I4" s="20">
        <v>25000</v>
      </c>
      <c r="J4" s="81">
        <f>SUM(100*I4/H4)</f>
        <v>60.24096385542169</v>
      </c>
      <c r="K4" s="80"/>
      <c r="L4" s="20">
        <v>16500</v>
      </c>
    </row>
    <row r="5" spans="1:12" ht="30" customHeight="1">
      <c r="A5" s="37"/>
      <c r="B5" s="2"/>
      <c r="C5" s="37"/>
      <c r="D5" s="66"/>
      <c r="E5" s="38"/>
      <c r="F5" s="2"/>
      <c r="G5" s="2"/>
      <c r="H5" s="38"/>
      <c r="I5" s="38"/>
      <c r="J5" s="14"/>
      <c r="K5" s="2"/>
      <c r="L5" s="2"/>
    </row>
    <row r="6" spans="1:12" ht="15">
      <c r="A6" s="37"/>
      <c r="B6" s="2"/>
      <c r="C6" s="37"/>
      <c r="D6" s="66"/>
      <c r="E6" s="38"/>
      <c r="F6" s="2"/>
      <c r="G6" s="2"/>
      <c r="H6" s="38"/>
      <c r="I6" s="38"/>
      <c r="J6" s="14"/>
      <c r="K6" s="2"/>
      <c r="L6" s="2"/>
    </row>
    <row r="7" spans="1:12" ht="15">
      <c r="A7" s="37"/>
      <c r="B7" s="2"/>
      <c r="C7" s="37"/>
      <c r="D7" s="37"/>
      <c r="E7" s="38"/>
      <c r="F7" s="2"/>
      <c r="G7" s="2"/>
      <c r="H7" s="38"/>
      <c r="I7" s="38"/>
      <c r="J7" s="14"/>
      <c r="K7" s="2"/>
      <c r="L7" s="2"/>
    </row>
    <row r="8" spans="1:12" ht="15">
      <c r="A8" s="37"/>
      <c r="B8" s="2"/>
      <c r="C8" s="37"/>
      <c r="D8" s="37"/>
      <c r="E8" s="38"/>
      <c r="F8" s="2"/>
      <c r="G8" s="2"/>
      <c r="H8" s="38"/>
      <c r="I8" s="38"/>
      <c r="J8" s="14"/>
      <c r="K8" s="2"/>
      <c r="L8" s="2"/>
    </row>
    <row r="9" spans="1:12" ht="15">
      <c r="A9" s="37"/>
      <c r="B9" s="2"/>
      <c r="C9" s="37"/>
      <c r="D9" s="37"/>
      <c r="E9" s="38"/>
      <c r="F9" s="2"/>
      <c r="G9" s="2"/>
      <c r="H9" s="38"/>
      <c r="I9" s="38"/>
      <c r="J9" s="14"/>
      <c r="K9" s="2"/>
      <c r="L9" s="2"/>
    </row>
    <row r="10" spans="1:12" ht="15">
      <c r="A10" s="79" t="s">
        <v>52</v>
      </c>
      <c r="B10" s="22"/>
      <c r="C10" s="22"/>
      <c r="D10" s="64" t="s">
        <v>54</v>
      </c>
      <c r="E10" s="86">
        <f>SUM(E3:E9)</f>
        <v>392000</v>
      </c>
      <c r="H10" s="44">
        <f>SUM(H3:H9)</f>
        <v>83000</v>
      </c>
      <c r="I10" s="44">
        <f>SUM(I3:I9)</f>
        <v>50000</v>
      </c>
    </row>
    <row r="11" spans="1:12">
      <c r="A11" s="63"/>
      <c r="B11" s="22"/>
      <c r="C11" s="22"/>
      <c r="D11" s="65" t="s">
        <v>164</v>
      </c>
      <c r="E11" s="87">
        <v>0</v>
      </c>
    </row>
    <row r="12" spans="1:12">
      <c r="A12" s="22"/>
      <c r="B12" s="22"/>
      <c r="C12" s="22"/>
      <c r="D12" s="61" t="s">
        <v>55</v>
      </c>
      <c r="E12" s="87">
        <v>0</v>
      </c>
    </row>
    <row r="13" spans="1:12">
      <c r="A13" s="22"/>
      <c r="B13" s="22"/>
      <c r="C13" s="22"/>
      <c r="D13" s="62"/>
      <c r="E13" s="18"/>
    </row>
    <row r="14" spans="1:12">
      <c r="A14" s="22"/>
      <c r="B14" s="22"/>
      <c r="C14" s="22"/>
      <c r="D14" s="62" t="s">
        <v>56</v>
      </c>
      <c r="E14" s="87">
        <f>SUM(E10:E13)</f>
        <v>392000</v>
      </c>
    </row>
    <row r="15" spans="1:12">
      <c r="D15" s="27"/>
      <c r="E15" s="35"/>
    </row>
    <row r="16" spans="1:12">
      <c r="D16" s="27"/>
      <c r="E16" s="1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</vt:i4>
      </vt:variant>
    </vt:vector>
  </HeadingPairs>
  <TitlesOfParts>
    <vt:vector size="13" baseType="lpstr">
      <vt:lpstr>FAST</vt:lpstr>
      <vt:lpstr>FEKT</vt:lpstr>
      <vt:lpstr>FA</vt:lpstr>
      <vt:lpstr>FCH</vt:lpstr>
      <vt:lpstr>FP</vt:lpstr>
      <vt:lpstr>USI</vt:lpstr>
      <vt:lpstr>FSI</vt:lpstr>
      <vt:lpstr>FIT</vt:lpstr>
      <vt:lpstr>mezifakultní</vt:lpstr>
      <vt:lpstr>celkem</vt:lpstr>
      <vt:lpstr>čerpání celkem</vt:lpstr>
      <vt:lpstr>FAST!Názvy_tisku</vt:lpstr>
      <vt:lpstr>FSI!Názvy_tisku</vt:lpstr>
    </vt:vector>
  </TitlesOfParts>
  <Company>VUT v Brně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stepnickova</dc:creator>
  <cp:lastModifiedBy>stepnickova</cp:lastModifiedBy>
  <cp:lastPrinted>2013-01-30T07:22:40Z</cp:lastPrinted>
  <dcterms:created xsi:type="dcterms:W3CDTF">2010-08-26T08:51:27Z</dcterms:created>
  <dcterms:modified xsi:type="dcterms:W3CDTF">2013-03-19T05:55:47Z</dcterms:modified>
</cp:coreProperties>
</file>