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bear.re.vutbr.cz\users\OVV\Marika\Specifický výzkum\Rozbor MŠMT za rok 2023\"/>
    </mc:Choice>
  </mc:AlternateContent>
  <xr:revisionPtr revIDLastSave="0" documentId="13_ncr:1_{ECE9586B-9B90-40D8-8FD4-5E7432E5C6F0}" xr6:coauthVersionLast="36" xr6:coauthVersionMax="36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0" yWindow="0" windowWidth="28770" windowHeight="11175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<sst xmlns="http://schemas.openxmlformats.org/spreadsheetml/2006/main" count="37" uniqueCount="34">
  <si>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</si>
  <si>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</si>
  <si>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</si>
  <si>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</si>
  <si>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</si>
  <si>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</si>
  <si>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</si>
  <si>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</si>
  <si>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</si>
  <si>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</si>
  <si>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</si>
  <si>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</si>
  <si>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</si>
  <si>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</si>
  <si>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</si>
  <si>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</si>
  <si>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</si>
  <si>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</si>
  <si>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</si>
  <si>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</si>
  <si>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</si>
  <si>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</si>
  <si>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</si>
  <si>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2023</t>
  </si>
  <si>
    <t xml:space="preserve">Podpora na specifický vysokoškolský výzkum poskytnutá v r. 2023  (SVV) </t>
  </si>
  <si>
    <t>Prostředky ve fondu účelově určených prostředků k 1. 1. 2023 (FÚUP)</t>
  </si>
  <si>
    <t>z podpory SVV 2023</t>
  </si>
  <si>
    <t>Z podpory SVV 2023</t>
  </si>
  <si>
    <t>Převedeno v r. 2023</t>
  </si>
  <si>
    <t>Stav k 31. 12. 2023</t>
  </si>
  <si>
    <t>Ing. Marika Pošvářová</t>
  </si>
  <si>
    <t>techn.hosp.pracovník-odbor výzkumu a vývoje</t>
  </si>
  <si>
    <t>posvarova@vutbr.cz</t>
  </si>
  <si>
    <t>Vysoké učení technické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</si>
</sst>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/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zoomScaleNormal="100" workbookViewId="0">
      <selection activeCell="B4" sqref="B4:D4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59" t="s">
        <v>23</v>
      </c>
      <c r="B2" s="59"/>
      <c r="C2" s="59"/>
      <c r="D2" s="59"/>
      <c r="F2" s="1"/>
    </row>
    <row r="3" spans="1:6" ht="13.5" thickBot="1" x14ac:dyDescent="0.25"/>
    <row r="4" spans="1:6" ht="13.5" thickBot="1" x14ac:dyDescent="0.25">
      <c r="A4" s="6" t="s">
        <v>5</v>
      </c>
      <c r="B4" s="73" t="s">
        <v>33</v>
      </c>
      <c r="C4" s="74"/>
      <c r="D4" s="75"/>
    </row>
    <row r="5" spans="1:6" x14ac:dyDescent="0.2">
      <c r="A5" s="34"/>
      <c r="B5" s="35"/>
      <c r="C5" s="36"/>
      <c r="D5" s="37"/>
    </row>
    <row r="6" spans="1:6" ht="13.5" thickBot="1" x14ac:dyDescent="0.25">
      <c r="A6" s="70" t="s">
        <v>6</v>
      </c>
      <c r="B6" s="56"/>
      <c r="C6" s="56"/>
      <c r="D6" s="56"/>
    </row>
    <row r="7" spans="1:6" ht="26.65" customHeight="1" x14ac:dyDescent="0.2">
      <c r="A7" s="8" t="s">
        <v>24</v>
      </c>
      <c r="B7" s="76">
        <v>87937973</v>
      </c>
      <c r="C7" s="76"/>
      <c r="D7" s="77"/>
    </row>
    <row r="8" spans="1:6" ht="28.15" customHeight="1" thickBot="1" x14ac:dyDescent="0.25">
      <c r="A8" s="9" t="s">
        <v>25</v>
      </c>
      <c r="B8" s="78">
        <v>13024.78</v>
      </c>
      <c r="C8" s="78"/>
      <c r="D8" s="79"/>
    </row>
    <row r="9" spans="1:6" ht="14.25" thickTop="1" thickBot="1" x14ac:dyDescent="0.25">
      <c r="A9" s="10" t="s">
        <v>7</v>
      </c>
      <c r="B9" s="80">
        <f>B7+B8</f>
        <v>87950997.780000001</v>
      </c>
      <c r="C9" s="80"/>
      <c r="D9" s="81"/>
    </row>
    <row r="10" spans="1:6" x14ac:dyDescent="0.2">
      <c r="A10" s="7"/>
      <c r="B10" s="11"/>
      <c r="C10" s="11"/>
    </row>
    <row r="11" spans="1:6" ht="13.5" thickBot="1" x14ac:dyDescent="0.25">
      <c r="A11" s="70" t="s">
        <v>15</v>
      </c>
      <c r="B11" s="71"/>
      <c r="C11" s="71"/>
      <c r="D11" s="56"/>
    </row>
    <row r="12" spans="1:6" x14ac:dyDescent="0.2">
      <c r="A12" s="47" t="s">
        <v>4</v>
      </c>
      <c r="B12" s="84" t="s">
        <v>10</v>
      </c>
      <c r="C12" s="85"/>
      <c r="D12" s="86"/>
    </row>
    <row r="13" spans="1:6" x14ac:dyDescent="0.2">
      <c r="A13" s="48"/>
      <c r="B13" s="82" t="s">
        <v>26</v>
      </c>
      <c r="C13" s="83"/>
      <c r="D13" s="12" t="s">
        <v>13</v>
      </c>
    </row>
    <row r="14" spans="1:6" ht="13.5" thickBot="1" x14ac:dyDescent="0.25">
      <c r="A14" s="49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84716157.989999995</v>
      </c>
      <c r="C15" s="38">
        <f>IF(B7=0,0,B15/B7*100)</f>
        <v>96.336264187031006</v>
      </c>
      <c r="D15" s="31"/>
    </row>
    <row r="16" spans="1:6" x14ac:dyDescent="0.2">
      <c r="A16" s="17" t="s">
        <v>9</v>
      </c>
      <c r="B16" s="3">
        <v>1549495</v>
      </c>
      <c r="C16" s="39">
        <f>IF(B7=0,0,B16/B7*100)</f>
        <v>1.7620317448072176</v>
      </c>
      <c r="D16" s="32"/>
    </row>
    <row r="17" spans="1:4" ht="13.5" thickBot="1" x14ac:dyDescent="0.25">
      <c r="A17" s="18" t="s">
        <v>14</v>
      </c>
      <c r="B17" s="4">
        <v>1615393.35</v>
      </c>
      <c r="C17" s="40">
        <f>IF(B7=0,0,B17/B7*100)</f>
        <v>1.836969053175697</v>
      </c>
      <c r="D17" s="33">
        <v>13024.78</v>
      </c>
    </row>
    <row r="18" spans="1:4" ht="14.25" thickTop="1" thickBot="1" x14ac:dyDescent="0.25">
      <c r="A18" s="19" t="s">
        <v>0</v>
      </c>
      <c r="B18" s="41">
        <f>SUM(B15:B17)</f>
        <v>87881046.339999989</v>
      </c>
      <c r="C18" s="41">
        <f>IF(B7=0,0,B18/B7*100)</f>
        <v>99.935264985013916</v>
      </c>
      <c r="D18" s="42">
        <f>SUM(D15:D17)</f>
        <v>13024.78</v>
      </c>
    </row>
    <row r="19" spans="1:4" ht="15.6" customHeight="1" x14ac:dyDescent="0.2">
      <c r="A19" s="50"/>
      <c r="B19" s="50"/>
      <c r="C19" s="50"/>
    </row>
    <row r="20" spans="1:4" ht="13.5" thickBot="1" x14ac:dyDescent="0.25">
      <c r="A20" s="70" t="s">
        <v>16</v>
      </c>
      <c r="B20" s="71"/>
      <c r="C20" s="71"/>
      <c r="D20" s="56"/>
    </row>
    <row r="21" spans="1:4" ht="13.5" thickBot="1" x14ac:dyDescent="0.25">
      <c r="A21" s="20" t="s">
        <v>27</v>
      </c>
      <c r="B21" s="51" t="s">
        <v>11</v>
      </c>
      <c r="C21" s="52"/>
      <c r="D21" s="21" t="s">
        <v>12</v>
      </c>
    </row>
    <row r="22" spans="1:4" x14ac:dyDescent="0.2">
      <c r="A22" s="22" t="s">
        <v>17</v>
      </c>
      <c r="B22" s="72">
        <v>56926.66</v>
      </c>
      <c r="C22" s="72"/>
      <c r="D22" s="43">
        <f>IF(B7=0,0,B22/B7*100)</f>
        <v>6.4735014986074341E-2</v>
      </c>
    </row>
    <row r="23" spans="1:4" ht="13.5" thickBot="1" x14ac:dyDescent="0.25">
      <c r="A23" s="23" t="s">
        <v>18</v>
      </c>
      <c r="B23" s="46"/>
      <c r="C23" s="46"/>
      <c r="D23" s="44">
        <f>IF(B7=0,0,B23/B7*100)</f>
        <v>0</v>
      </c>
    </row>
    <row r="24" spans="1:4" x14ac:dyDescent="0.2">
      <c r="A24" s="24"/>
      <c r="B24" s="53"/>
      <c r="C24" s="53"/>
    </row>
    <row r="25" spans="1:4" ht="13.5" thickBot="1" x14ac:dyDescent="0.25">
      <c r="A25" s="54" t="s">
        <v>20</v>
      </c>
      <c r="B25" s="55"/>
      <c r="C25" s="55"/>
      <c r="D25" s="56"/>
    </row>
    <row r="26" spans="1:4" ht="13.15" customHeight="1" x14ac:dyDescent="0.2">
      <c r="A26" s="25" t="s">
        <v>19</v>
      </c>
      <c r="B26" s="60">
        <f>B8-D18</f>
        <v>0</v>
      </c>
      <c r="C26" s="60"/>
      <c r="D26" s="61"/>
    </row>
    <row r="27" spans="1:4" x14ac:dyDescent="0.2">
      <c r="A27" s="26" t="s">
        <v>28</v>
      </c>
      <c r="B27" s="62">
        <f>B22</f>
        <v>56926.66</v>
      </c>
      <c r="C27" s="63"/>
      <c r="D27" s="64"/>
    </row>
    <row r="28" spans="1:4" ht="13.5" thickBot="1" x14ac:dyDescent="0.25">
      <c r="A28" s="27" t="s">
        <v>29</v>
      </c>
      <c r="B28" s="65">
        <f>B26+B27</f>
        <v>56926.66</v>
      </c>
      <c r="C28" s="66"/>
      <c r="D28" s="67"/>
    </row>
    <row r="29" spans="1:4" x14ac:dyDescent="0.2">
      <c r="A29" s="5"/>
      <c r="B29" s="28"/>
      <c r="C29" s="29"/>
      <c r="D29" s="29"/>
    </row>
    <row r="30" spans="1:4" x14ac:dyDescent="0.2">
      <c r="A30" s="68" t="s">
        <v>21</v>
      </c>
      <c r="B30" s="69"/>
      <c r="C30" s="69"/>
      <c r="D30" s="69"/>
    </row>
    <row r="31" spans="1:4" x14ac:dyDescent="0.2">
      <c r="A31" s="30" t="s">
        <v>22</v>
      </c>
      <c r="B31" s="57" t="s">
        <v>30</v>
      </c>
      <c r="C31" s="45"/>
      <c r="D31" s="45"/>
    </row>
    <row r="32" spans="1:4" x14ac:dyDescent="0.2">
      <c r="A32" s="30" t="s">
        <v>1</v>
      </c>
      <c r="B32" s="58" t="s">
        <v>31</v>
      </c>
      <c r="C32" s="58"/>
      <c r="D32" s="45"/>
    </row>
    <row r="33" spans="1:4" x14ac:dyDescent="0.2">
      <c r="A33" s="30" t="s">
        <v>2</v>
      </c>
      <c r="B33" s="45">
        <v>541145231</v>
      </c>
      <c r="C33" s="45"/>
      <c r="D33" s="45"/>
    </row>
    <row r="34" spans="1:4" x14ac:dyDescent="0.2">
      <c r="A34" s="30" t="s">
        <v>3</v>
      </c>
      <c r="B34" s="45" t="s">
        <v>32</v>
      </c>
      <c r="C34" s="45"/>
      <c r="D34" s="45"/>
    </row>
    <row r="36" spans="1:4" x14ac:dyDescent="0.2">
      <c r="A36" s="5"/>
      <c r="B36" s="1"/>
    </row>
  </sheetData>
  <sheetProtection algorithmName="SHA-512" hashValue="XXQ7Y5GqjSSCwsXFgeZs/QX7giMvDujr2QqvxFqj0HJpkuSrFG5BgUCFYokNsCLJ3nCDBpZGX5Wuz765josloA==" saltValue="jgiga37smBO1P+3PgpM/qQ==" spinCount="100000" sheet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Pošvářová Marika (43510)</cp:lastModifiedBy>
  <cp:lastPrinted>2024-01-18T08:17:57Z</cp:lastPrinted>
  <dcterms:created xsi:type="dcterms:W3CDTF">2006-01-02T09:22:32Z</dcterms:created>
  <dcterms:modified xsi:type="dcterms:W3CDTF">2024-03-18T09:17:13Z</dcterms:modified>
</cp:coreProperties>
</file>